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ummary Files\"/>
    </mc:Choice>
  </mc:AlternateContent>
  <bookViews>
    <workbookView xWindow="0" yWindow="0" windowWidth="20490" windowHeight="8595" firstSheet="6" activeTab="7" xr2:uid="{00000000-000D-0000-FFFF-FFFF00000000}"/>
  </bookViews>
  <sheets>
    <sheet name="Q1 Summary Arrest - 60+" sheetId="7" r:id="rId1"/>
    <sheet name="Q2 Summary Arrest - 60+" sheetId="8" r:id="rId2"/>
    <sheet name="Q3 Summary Arrest - 60+" sheetId="9" r:id="rId3"/>
    <sheet name="Q4 Summary Arrest - 60+" sheetId="10" r:id="rId4"/>
    <sheet name="QTR Summary Arrest - 60+ (2)" sheetId="2" r:id="rId5"/>
    <sheet name="Jan-Jun Arrest - 60+" sheetId="4" r:id="rId6"/>
    <sheet name="Jul-Dec Arrest - 60+" sheetId="5" r:id="rId7"/>
    <sheet name="Monthly Arrest - 60+" sheetId="3" r:id="rId8"/>
    <sheet name="YTD Arrest - 60+" sheetId="1" r:id="rId9"/>
    <sheet name="Check Totals" sheetId="6" r:id="rId10"/>
  </sheets>
  <externalReferences>
    <externalReference r:id="rId11"/>
    <externalReference r:id="rId12"/>
  </externalReferences>
  <calcPr calcId="171027"/>
</workbook>
</file>

<file path=xl/calcChain.xml><?xml version="1.0" encoding="utf-8"?>
<calcChain xmlns="http://schemas.openxmlformats.org/spreadsheetml/2006/main">
  <c r="AB117" i="3" l="1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W117" i="6" l="1"/>
  <c r="L117" i="6"/>
  <c r="W116" i="6"/>
  <c r="L116" i="6"/>
  <c r="W115" i="6"/>
  <c r="L115" i="6"/>
  <c r="W114" i="6"/>
  <c r="L114" i="6"/>
  <c r="W108" i="6"/>
  <c r="L108" i="6"/>
  <c r="W107" i="6"/>
  <c r="L107" i="6"/>
  <c r="W106" i="6"/>
  <c r="L106" i="6"/>
  <c r="W105" i="6"/>
  <c r="L105" i="6"/>
  <c r="W104" i="6"/>
  <c r="L104" i="6"/>
  <c r="W103" i="6"/>
  <c r="L103" i="6"/>
  <c r="W102" i="6"/>
  <c r="L102" i="6"/>
  <c r="W101" i="6"/>
  <c r="L101" i="6"/>
  <c r="W100" i="6"/>
  <c r="L100" i="6"/>
  <c r="W99" i="6"/>
  <c r="L99" i="6"/>
  <c r="W98" i="6"/>
  <c r="L98" i="6"/>
  <c r="W97" i="6"/>
  <c r="L97" i="6"/>
  <c r="W96" i="6"/>
  <c r="L96" i="6"/>
  <c r="W95" i="6"/>
  <c r="L95" i="6"/>
  <c r="W94" i="6"/>
  <c r="L94" i="6"/>
  <c r="W93" i="6"/>
  <c r="L93" i="6"/>
  <c r="W87" i="6"/>
  <c r="L87" i="6"/>
  <c r="W86" i="6"/>
  <c r="L86" i="6"/>
  <c r="W85" i="6"/>
  <c r="L85" i="6"/>
  <c r="W84" i="6"/>
  <c r="L84" i="6"/>
  <c r="W83" i="6"/>
  <c r="L83" i="6"/>
  <c r="W82" i="6"/>
  <c r="L82" i="6"/>
  <c r="W76" i="6"/>
  <c r="L76" i="6"/>
  <c r="W75" i="6"/>
  <c r="L75" i="6"/>
  <c r="W74" i="6"/>
  <c r="L74" i="6"/>
  <c r="W73" i="6"/>
  <c r="L73" i="6"/>
  <c r="W72" i="6"/>
  <c r="L72" i="6"/>
  <c r="W71" i="6"/>
  <c r="L71" i="6"/>
  <c r="W70" i="6"/>
  <c r="L70" i="6"/>
  <c r="W69" i="6"/>
  <c r="L69" i="6"/>
  <c r="W67" i="6"/>
  <c r="L67" i="6"/>
  <c r="W66" i="6"/>
  <c r="L66" i="6"/>
  <c r="W65" i="6"/>
  <c r="L65" i="6"/>
  <c r="W64" i="6"/>
  <c r="L64" i="6"/>
  <c r="W63" i="6"/>
  <c r="L63" i="6"/>
  <c r="W62" i="6"/>
  <c r="L62" i="6"/>
  <c r="W61" i="6"/>
  <c r="L61" i="6"/>
  <c r="W60" i="6"/>
  <c r="L60" i="6"/>
  <c r="W53" i="6"/>
  <c r="L53" i="6"/>
  <c r="W52" i="6"/>
  <c r="L52" i="6"/>
  <c r="W51" i="6"/>
  <c r="L51" i="6"/>
  <c r="W50" i="6"/>
  <c r="L50" i="6"/>
  <c r="W49" i="6"/>
  <c r="L49" i="6"/>
  <c r="W48" i="6"/>
  <c r="L48" i="6"/>
  <c r="W47" i="6"/>
  <c r="L47" i="6"/>
  <c r="W46" i="6"/>
  <c r="L46" i="6"/>
  <c r="W40" i="6"/>
  <c r="L40" i="6"/>
  <c r="W39" i="6"/>
  <c r="L39" i="6"/>
  <c r="W38" i="6"/>
  <c r="L38" i="6"/>
  <c r="W37" i="6"/>
  <c r="L37" i="6"/>
  <c r="W36" i="6"/>
  <c r="L36" i="6"/>
  <c r="W35" i="6"/>
  <c r="L35" i="6"/>
  <c r="W34" i="6"/>
  <c r="L34" i="6"/>
  <c r="W33" i="6"/>
  <c r="L33" i="6"/>
  <c r="W32" i="6"/>
  <c r="L32" i="6"/>
  <c r="W31" i="6"/>
  <c r="L31" i="6"/>
  <c r="W30" i="6"/>
  <c r="L30" i="6"/>
  <c r="W29" i="6"/>
  <c r="L29" i="6"/>
  <c r="W28" i="6"/>
  <c r="L28" i="6"/>
  <c r="W27" i="6"/>
  <c r="L27" i="6"/>
  <c r="W21" i="6"/>
  <c r="L21" i="6"/>
  <c r="W20" i="6"/>
  <c r="L20" i="6"/>
  <c r="W19" i="6"/>
  <c r="L19" i="6"/>
  <c r="W18" i="6"/>
  <c r="L18" i="6"/>
  <c r="W17" i="6"/>
  <c r="L17" i="6"/>
  <c r="W16" i="6"/>
  <c r="L16" i="6"/>
  <c r="W15" i="6"/>
  <c r="L15" i="6"/>
  <c r="W14" i="6"/>
  <c r="L14" i="6"/>
  <c r="W13" i="6"/>
  <c r="L13" i="6"/>
  <c r="W12" i="6"/>
  <c r="L12" i="6"/>
  <c r="W11" i="6"/>
  <c r="L11" i="6"/>
  <c r="W10" i="6"/>
  <c r="L10" i="6"/>
  <c r="W9" i="6"/>
  <c r="L9" i="6"/>
  <c r="W8" i="6"/>
  <c r="L8" i="6"/>
  <c r="W7" i="6"/>
  <c r="L7" i="6"/>
  <c r="W6" i="6"/>
  <c r="L6" i="6"/>
  <c r="W5" i="6"/>
  <c r="L5" i="6"/>
  <c r="W4" i="6"/>
  <c r="L4" i="6"/>
  <c r="O117" i="4"/>
  <c r="N117" i="4"/>
  <c r="M117" i="4"/>
  <c r="L117" i="4"/>
  <c r="K117" i="4"/>
  <c r="J117" i="4"/>
  <c r="H117" i="4"/>
  <c r="G117" i="4"/>
  <c r="F117" i="4"/>
  <c r="E117" i="4"/>
  <c r="D117" i="4"/>
  <c r="C117" i="4"/>
  <c r="O116" i="4"/>
  <c r="N116" i="4"/>
  <c r="M116" i="4"/>
  <c r="L116" i="4"/>
  <c r="K116" i="4"/>
  <c r="J116" i="4"/>
  <c r="H116" i="4"/>
  <c r="G116" i="4"/>
  <c r="F116" i="4"/>
  <c r="E116" i="4"/>
  <c r="D116" i="4"/>
  <c r="C116" i="4"/>
  <c r="O115" i="4"/>
  <c r="N115" i="4"/>
  <c r="M115" i="4"/>
  <c r="L115" i="4"/>
  <c r="K115" i="4"/>
  <c r="J115" i="4"/>
  <c r="H115" i="4"/>
  <c r="G115" i="4"/>
  <c r="F115" i="4"/>
  <c r="E115" i="4"/>
  <c r="D115" i="4"/>
  <c r="C115" i="4"/>
  <c r="O114" i="4"/>
  <c r="N114" i="4"/>
  <c r="M114" i="4"/>
  <c r="L114" i="4"/>
  <c r="K114" i="4"/>
  <c r="J114" i="4"/>
  <c r="H114" i="4"/>
  <c r="G114" i="4"/>
  <c r="F114" i="4"/>
  <c r="E114" i="4"/>
  <c r="D114" i="4"/>
  <c r="C114" i="4"/>
  <c r="O108" i="4"/>
  <c r="N108" i="4"/>
  <c r="M108" i="4"/>
  <c r="L108" i="4"/>
  <c r="K108" i="4"/>
  <c r="J108" i="4"/>
  <c r="H108" i="4"/>
  <c r="G108" i="4"/>
  <c r="F108" i="4"/>
  <c r="E108" i="4"/>
  <c r="D108" i="4"/>
  <c r="C108" i="4"/>
  <c r="O107" i="4"/>
  <c r="N107" i="4"/>
  <c r="M107" i="4"/>
  <c r="L107" i="4"/>
  <c r="K107" i="4"/>
  <c r="J107" i="4"/>
  <c r="H107" i="4"/>
  <c r="G107" i="4"/>
  <c r="F107" i="4"/>
  <c r="E107" i="4"/>
  <c r="D107" i="4"/>
  <c r="C107" i="4"/>
  <c r="O106" i="4"/>
  <c r="N106" i="4"/>
  <c r="M106" i="4"/>
  <c r="L106" i="4"/>
  <c r="K106" i="4"/>
  <c r="J106" i="4"/>
  <c r="H106" i="4"/>
  <c r="G106" i="4"/>
  <c r="F106" i="4"/>
  <c r="E106" i="4"/>
  <c r="D106" i="4"/>
  <c r="C106" i="4"/>
  <c r="O105" i="4"/>
  <c r="N105" i="4"/>
  <c r="M105" i="4"/>
  <c r="L105" i="4"/>
  <c r="K105" i="4"/>
  <c r="J105" i="4"/>
  <c r="H105" i="4"/>
  <c r="G105" i="4"/>
  <c r="F105" i="4"/>
  <c r="E105" i="4"/>
  <c r="D105" i="4"/>
  <c r="C105" i="4"/>
  <c r="O104" i="4"/>
  <c r="N104" i="4"/>
  <c r="M104" i="4"/>
  <c r="L104" i="4"/>
  <c r="K104" i="4"/>
  <c r="J104" i="4"/>
  <c r="H104" i="4"/>
  <c r="G104" i="4"/>
  <c r="F104" i="4"/>
  <c r="E104" i="4"/>
  <c r="D104" i="4"/>
  <c r="C104" i="4"/>
  <c r="O103" i="4"/>
  <c r="N103" i="4"/>
  <c r="M103" i="4"/>
  <c r="L103" i="4"/>
  <c r="K103" i="4"/>
  <c r="J103" i="4"/>
  <c r="H103" i="4"/>
  <c r="G103" i="4"/>
  <c r="F103" i="4"/>
  <c r="E103" i="4"/>
  <c r="D103" i="4"/>
  <c r="C103" i="4"/>
  <c r="O102" i="4"/>
  <c r="N102" i="4"/>
  <c r="M102" i="4"/>
  <c r="L102" i="4"/>
  <c r="K102" i="4"/>
  <c r="J102" i="4"/>
  <c r="H102" i="4"/>
  <c r="G102" i="4"/>
  <c r="F102" i="4"/>
  <c r="E102" i="4"/>
  <c r="D102" i="4"/>
  <c r="C102" i="4"/>
  <c r="O101" i="4"/>
  <c r="N101" i="4"/>
  <c r="M101" i="4"/>
  <c r="L101" i="4"/>
  <c r="K101" i="4"/>
  <c r="J101" i="4"/>
  <c r="H101" i="4"/>
  <c r="G101" i="4"/>
  <c r="F101" i="4"/>
  <c r="E101" i="4"/>
  <c r="D101" i="4"/>
  <c r="C101" i="4"/>
  <c r="O100" i="4"/>
  <c r="N100" i="4"/>
  <c r="M100" i="4"/>
  <c r="L100" i="4"/>
  <c r="K100" i="4"/>
  <c r="J100" i="4"/>
  <c r="H100" i="4"/>
  <c r="G100" i="4"/>
  <c r="F100" i="4"/>
  <c r="E100" i="4"/>
  <c r="D100" i="4"/>
  <c r="C100" i="4"/>
  <c r="I100" i="4" s="1"/>
  <c r="I100" i="6" s="1"/>
  <c r="O99" i="4"/>
  <c r="N99" i="4"/>
  <c r="M99" i="4"/>
  <c r="L99" i="4"/>
  <c r="K99" i="4"/>
  <c r="J99" i="4"/>
  <c r="H99" i="4"/>
  <c r="G99" i="4"/>
  <c r="F99" i="4"/>
  <c r="E99" i="4"/>
  <c r="D99" i="4"/>
  <c r="C99" i="4"/>
  <c r="I99" i="4" s="1"/>
  <c r="I99" i="6" s="1"/>
  <c r="O98" i="4"/>
  <c r="N98" i="4"/>
  <c r="M98" i="4"/>
  <c r="L98" i="4"/>
  <c r="K98" i="4"/>
  <c r="J98" i="4"/>
  <c r="H98" i="4"/>
  <c r="G98" i="4"/>
  <c r="F98" i="4"/>
  <c r="E98" i="4"/>
  <c r="D98" i="4"/>
  <c r="C98" i="4"/>
  <c r="O97" i="4"/>
  <c r="N97" i="4"/>
  <c r="M97" i="4"/>
  <c r="L97" i="4"/>
  <c r="K97" i="4"/>
  <c r="J97" i="4"/>
  <c r="H97" i="4"/>
  <c r="G97" i="4"/>
  <c r="F97" i="4"/>
  <c r="E97" i="4"/>
  <c r="D97" i="4"/>
  <c r="C97" i="4"/>
  <c r="I97" i="4" s="1"/>
  <c r="I97" i="6" s="1"/>
  <c r="O96" i="4"/>
  <c r="N96" i="4"/>
  <c r="M96" i="4"/>
  <c r="L96" i="4"/>
  <c r="K96" i="4"/>
  <c r="J96" i="4"/>
  <c r="H96" i="4"/>
  <c r="G96" i="4"/>
  <c r="F96" i="4"/>
  <c r="E96" i="4"/>
  <c r="D96" i="4"/>
  <c r="C96" i="4"/>
  <c r="O95" i="4"/>
  <c r="N95" i="4"/>
  <c r="M95" i="4"/>
  <c r="L95" i="4"/>
  <c r="K95" i="4"/>
  <c r="J95" i="4"/>
  <c r="H95" i="4"/>
  <c r="G95" i="4"/>
  <c r="F95" i="4"/>
  <c r="E95" i="4"/>
  <c r="D95" i="4"/>
  <c r="C95" i="4"/>
  <c r="I95" i="4" s="1"/>
  <c r="I95" i="6" s="1"/>
  <c r="O94" i="4"/>
  <c r="N94" i="4"/>
  <c r="M94" i="4"/>
  <c r="L94" i="4"/>
  <c r="K94" i="4"/>
  <c r="J94" i="4"/>
  <c r="H94" i="4"/>
  <c r="G94" i="4"/>
  <c r="F94" i="4"/>
  <c r="E94" i="4"/>
  <c r="D94" i="4"/>
  <c r="C94" i="4"/>
  <c r="O93" i="4"/>
  <c r="N93" i="4"/>
  <c r="M93" i="4"/>
  <c r="L93" i="4"/>
  <c r="K93" i="4"/>
  <c r="J93" i="4"/>
  <c r="H93" i="4"/>
  <c r="G93" i="4"/>
  <c r="F93" i="4"/>
  <c r="E93" i="4"/>
  <c r="D93" i="4"/>
  <c r="C93" i="4"/>
  <c r="I93" i="4" s="1"/>
  <c r="I93" i="6" s="1"/>
  <c r="O87" i="4"/>
  <c r="N87" i="4"/>
  <c r="M87" i="4"/>
  <c r="L87" i="4"/>
  <c r="K87" i="4"/>
  <c r="J87" i="4"/>
  <c r="H87" i="4"/>
  <c r="G87" i="4"/>
  <c r="F87" i="4"/>
  <c r="E87" i="4"/>
  <c r="D87" i="4"/>
  <c r="C87" i="4"/>
  <c r="I87" i="4" s="1"/>
  <c r="I87" i="6" s="1"/>
  <c r="O86" i="4"/>
  <c r="N86" i="4"/>
  <c r="M86" i="4"/>
  <c r="L86" i="4"/>
  <c r="K86" i="4"/>
  <c r="J86" i="4"/>
  <c r="H86" i="4"/>
  <c r="G86" i="4"/>
  <c r="F86" i="4"/>
  <c r="E86" i="4"/>
  <c r="D86" i="4"/>
  <c r="C86" i="4"/>
  <c r="I86" i="4" s="1"/>
  <c r="I86" i="6" s="1"/>
  <c r="O85" i="4"/>
  <c r="N85" i="4"/>
  <c r="M85" i="4"/>
  <c r="L85" i="4"/>
  <c r="K85" i="4"/>
  <c r="J85" i="4"/>
  <c r="H85" i="4"/>
  <c r="G85" i="4"/>
  <c r="F85" i="4"/>
  <c r="E85" i="4"/>
  <c r="D85" i="4"/>
  <c r="C85" i="4"/>
  <c r="O84" i="4"/>
  <c r="N84" i="4"/>
  <c r="M84" i="4"/>
  <c r="L84" i="4"/>
  <c r="K84" i="4"/>
  <c r="J84" i="4"/>
  <c r="H84" i="4"/>
  <c r="G84" i="4"/>
  <c r="F84" i="4"/>
  <c r="E84" i="4"/>
  <c r="D84" i="4"/>
  <c r="C84" i="4"/>
  <c r="I84" i="4" s="1"/>
  <c r="I84" i="6" s="1"/>
  <c r="O83" i="4"/>
  <c r="N83" i="4"/>
  <c r="M83" i="4"/>
  <c r="L83" i="4"/>
  <c r="K83" i="4"/>
  <c r="J83" i="4"/>
  <c r="H83" i="4"/>
  <c r="G83" i="4"/>
  <c r="F83" i="4"/>
  <c r="E83" i="4"/>
  <c r="D83" i="4"/>
  <c r="C83" i="4"/>
  <c r="O82" i="4"/>
  <c r="N82" i="4"/>
  <c r="M82" i="4"/>
  <c r="L82" i="4"/>
  <c r="K82" i="4"/>
  <c r="J82" i="4"/>
  <c r="H82" i="4"/>
  <c r="G82" i="4"/>
  <c r="F82" i="4"/>
  <c r="E82" i="4"/>
  <c r="D82" i="4"/>
  <c r="C82" i="4"/>
  <c r="I82" i="4" s="1"/>
  <c r="I82" i="6" s="1"/>
  <c r="O76" i="4"/>
  <c r="N76" i="4"/>
  <c r="M76" i="4"/>
  <c r="L76" i="4"/>
  <c r="K76" i="4"/>
  <c r="J76" i="4"/>
  <c r="H76" i="4"/>
  <c r="G76" i="4"/>
  <c r="F76" i="4"/>
  <c r="E76" i="4"/>
  <c r="D76" i="4"/>
  <c r="C76" i="4"/>
  <c r="O75" i="4"/>
  <c r="N75" i="4"/>
  <c r="M75" i="4"/>
  <c r="L75" i="4"/>
  <c r="K75" i="4"/>
  <c r="J75" i="4"/>
  <c r="H75" i="4"/>
  <c r="G75" i="4"/>
  <c r="F75" i="4"/>
  <c r="E75" i="4"/>
  <c r="D75" i="4"/>
  <c r="C75" i="4"/>
  <c r="O74" i="4"/>
  <c r="N74" i="4"/>
  <c r="M74" i="4"/>
  <c r="L74" i="4"/>
  <c r="K74" i="4"/>
  <c r="J74" i="4"/>
  <c r="H74" i="4"/>
  <c r="G74" i="4"/>
  <c r="F74" i="4"/>
  <c r="E74" i="4"/>
  <c r="D74" i="4"/>
  <c r="C74" i="4"/>
  <c r="O73" i="4"/>
  <c r="N73" i="4"/>
  <c r="M73" i="4"/>
  <c r="L73" i="4"/>
  <c r="K73" i="4"/>
  <c r="J73" i="4"/>
  <c r="H73" i="4"/>
  <c r="G73" i="4"/>
  <c r="F73" i="4"/>
  <c r="E73" i="4"/>
  <c r="D73" i="4"/>
  <c r="C73" i="4"/>
  <c r="O72" i="4"/>
  <c r="N72" i="4"/>
  <c r="M72" i="4"/>
  <c r="L72" i="4"/>
  <c r="K72" i="4"/>
  <c r="J72" i="4"/>
  <c r="H72" i="4"/>
  <c r="G72" i="4"/>
  <c r="F72" i="4"/>
  <c r="E72" i="4"/>
  <c r="D72" i="4"/>
  <c r="C72" i="4"/>
  <c r="O71" i="4"/>
  <c r="N71" i="4"/>
  <c r="M71" i="4"/>
  <c r="L71" i="4"/>
  <c r="K71" i="4"/>
  <c r="J71" i="4"/>
  <c r="H71" i="4"/>
  <c r="G71" i="4"/>
  <c r="F71" i="4"/>
  <c r="E71" i="4"/>
  <c r="D71" i="4"/>
  <c r="C71" i="4"/>
  <c r="O70" i="4"/>
  <c r="N70" i="4"/>
  <c r="M70" i="4"/>
  <c r="L70" i="4"/>
  <c r="K70" i="4"/>
  <c r="J70" i="4"/>
  <c r="H70" i="4"/>
  <c r="G70" i="4"/>
  <c r="F70" i="4"/>
  <c r="E70" i="4"/>
  <c r="D70" i="4"/>
  <c r="C70" i="4"/>
  <c r="O69" i="4"/>
  <c r="N69" i="4"/>
  <c r="M69" i="4"/>
  <c r="L69" i="4"/>
  <c r="K69" i="4"/>
  <c r="J69" i="4"/>
  <c r="H69" i="4"/>
  <c r="G69" i="4"/>
  <c r="F69" i="4"/>
  <c r="E69" i="4"/>
  <c r="D69" i="4"/>
  <c r="C69" i="4"/>
  <c r="O67" i="4"/>
  <c r="N67" i="4"/>
  <c r="M67" i="4"/>
  <c r="L67" i="4"/>
  <c r="K67" i="4"/>
  <c r="J67" i="4"/>
  <c r="H67" i="4"/>
  <c r="G67" i="4"/>
  <c r="F67" i="4"/>
  <c r="E67" i="4"/>
  <c r="D67" i="4"/>
  <c r="C67" i="4"/>
  <c r="O66" i="4"/>
  <c r="N66" i="4"/>
  <c r="M66" i="4"/>
  <c r="L66" i="4"/>
  <c r="K66" i="4"/>
  <c r="J66" i="4"/>
  <c r="H66" i="4"/>
  <c r="G66" i="4"/>
  <c r="F66" i="4"/>
  <c r="E66" i="4"/>
  <c r="D66" i="4"/>
  <c r="C66" i="4"/>
  <c r="I66" i="4" s="1"/>
  <c r="I66" i="6" s="1"/>
  <c r="O65" i="4"/>
  <c r="N65" i="4"/>
  <c r="M65" i="4"/>
  <c r="L65" i="4"/>
  <c r="K65" i="4"/>
  <c r="J65" i="4"/>
  <c r="H65" i="4"/>
  <c r="G65" i="4"/>
  <c r="F65" i="4"/>
  <c r="E65" i="4"/>
  <c r="D65" i="4"/>
  <c r="C65" i="4"/>
  <c r="O64" i="4"/>
  <c r="N64" i="4"/>
  <c r="M64" i="4"/>
  <c r="L64" i="4"/>
  <c r="K64" i="4"/>
  <c r="J64" i="4"/>
  <c r="H64" i="4"/>
  <c r="G64" i="4"/>
  <c r="F64" i="4"/>
  <c r="E64" i="4"/>
  <c r="D64" i="4"/>
  <c r="C64" i="4"/>
  <c r="I64" i="4" s="1"/>
  <c r="I64" i="6" s="1"/>
  <c r="O63" i="4"/>
  <c r="N63" i="4"/>
  <c r="M63" i="4"/>
  <c r="L63" i="4"/>
  <c r="K63" i="4"/>
  <c r="J63" i="4"/>
  <c r="H63" i="4"/>
  <c r="G63" i="4"/>
  <c r="F63" i="4"/>
  <c r="E63" i="4"/>
  <c r="D63" i="4"/>
  <c r="C63" i="4"/>
  <c r="O62" i="4"/>
  <c r="N62" i="4"/>
  <c r="M62" i="4"/>
  <c r="L62" i="4"/>
  <c r="K62" i="4"/>
  <c r="J62" i="4"/>
  <c r="H62" i="4"/>
  <c r="G62" i="4"/>
  <c r="F62" i="4"/>
  <c r="E62" i="4"/>
  <c r="D62" i="4"/>
  <c r="C62" i="4"/>
  <c r="I62" i="4" s="1"/>
  <c r="I62" i="6" s="1"/>
  <c r="O61" i="4"/>
  <c r="N61" i="4"/>
  <c r="M61" i="4"/>
  <c r="L61" i="4"/>
  <c r="K61" i="4"/>
  <c r="J61" i="4"/>
  <c r="H61" i="4"/>
  <c r="G61" i="4"/>
  <c r="F61" i="4"/>
  <c r="E61" i="4"/>
  <c r="D61" i="4"/>
  <c r="C61" i="4"/>
  <c r="O60" i="4"/>
  <c r="N60" i="4"/>
  <c r="M60" i="4"/>
  <c r="L60" i="4"/>
  <c r="K60" i="4"/>
  <c r="J60" i="4"/>
  <c r="H60" i="4"/>
  <c r="G60" i="4"/>
  <c r="F60" i="4"/>
  <c r="E60" i="4"/>
  <c r="D60" i="4"/>
  <c r="C60" i="4"/>
  <c r="O53" i="4"/>
  <c r="N53" i="4"/>
  <c r="M53" i="4"/>
  <c r="L53" i="4"/>
  <c r="K53" i="4"/>
  <c r="J53" i="4"/>
  <c r="H53" i="4"/>
  <c r="G53" i="4"/>
  <c r="F53" i="4"/>
  <c r="E53" i="4"/>
  <c r="D53" i="4"/>
  <c r="C53" i="4"/>
  <c r="O52" i="4"/>
  <c r="N52" i="4"/>
  <c r="M52" i="4"/>
  <c r="L52" i="4"/>
  <c r="K52" i="4"/>
  <c r="J52" i="4"/>
  <c r="H52" i="4"/>
  <c r="G52" i="4"/>
  <c r="F52" i="4"/>
  <c r="E52" i="4"/>
  <c r="D52" i="4"/>
  <c r="C52" i="4"/>
  <c r="O51" i="4"/>
  <c r="N51" i="4"/>
  <c r="M51" i="4"/>
  <c r="L51" i="4"/>
  <c r="K51" i="4"/>
  <c r="J51" i="4"/>
  <c r="H51" i="4"/>
  <c r="G51" i="4"/>
  <c r="F51" i="4"/>
  <c r="E51" i="4"/>
  <c r="D51" i="4"/>
  <c r="C51" i="4"/>
  <c r="I51" i="4" s="1"/>
  <c r="I51" i="6" s="1"/>
  <c r="O50" i="4"/>
  <c r="N50" i="4"/>
  <c r="M50" i="4"/>
  <c r="L50" i="4"/>
  <c r="K50" i="4"/>
  <c r="J50" i="4"/>
  <c r="H50" i="4"/>
  <c r="G50" i="4"/>
  <c r="F50" i="4"/>
  <c r="E50" i="4"/>
  <c r="D50" i="4"/>
  <c r="C50" i="4"/>
  <c r="I50" i="4" s="1"/>
  <c r="I50" i="6" s="1"/>
  <c r="O49" i="4"/>
  <c r="N49" i="4"/>
  <c r="M49" i="4"/>
  <c r="L49" i="4"/>
  <c r="K49" i="4"/>
  <c r="J49" i="4"/>
  <c r="H49" i="4"/>
  <c r="G49" i="4"/>
  <c r="F49" i="4"/>
  <c r="E49" i="4"/>
  <c r="D49" i="4"/>
  <c r="C49" i="4"/>
  <c r="O48" i="4"/>
  <c r="N48" i="4"/>
  <c r="M48" i="4"/>
  <c r="L48" i="4"/>
  <c r="K48" i="4"/>
  <c r="J48" i="4"/>
  <c r="H48" i="4"/>
  <c r="G48" i="4"/>
  <c r="F48" i="4"/>
  <c r="E48" i="4"/>
  <c r="D48" i="4"/>
  <c r="C48" i="4"/>
  <c r="I48" i="4" s="1"/>
  <c r="I48" i="6" s="1"/>
  <c r="O47" i="4"/>
  <c r="N47" i="4"/>
  <c r="M47" i="4"/>
  <c r="L47" i="4"/>
  <c r="K47" i="4"/>
  <c r="J47" i="4"/>
  <c r="H47" i="4"/>
  <c r="G47" i="4"/>
  <c r="F47" i="4"/>
  <c r="E47" i="4"/>
  <c r="D47" i="4"/>
  <c r="C47" i="4"/>
  <c r="O46" i="4"/>
  <c r="N46" i="4"/>
  <c r="M46" i="4"/>
  <c r="L46" i="4"/>
  <c r="K46" i="4"/>
  <c r="J46" i="4"/>
  <c r="H46" i="4"/>
  <c r="G46" i="4"/>
  <c r="F46" i="4"/>
  <c r="E46" i="4"/>
  <c r="D46" i="4"/>
  <c r="C46" i="4"/>
  <c r="I46" i="4" s="1"/>
  <c r="I46" i="6" s="1"/>
  <c r="O40" i="4"/>
  <c r="N40" i="4"/>
  <c r="M40" i="4"/>
  <c r="L40" i="4"/>
  <c r="K40" i="4"/>
  <c r="J40" i="4"/>
  <c r="H40" i="4"/>
  <c r="G40" i="4"/>
  <c r="F40" i="4"/>
  <c r="E40" i="4"/>
  <c r="D40" i="4"/>
  <c r="C40" i="4"/>
  <c r="O39" i="4"/>
  <c r="N39" i="4"/>
  <c r="M39" i="4"/>
  <c r="L39" i="4"/>
  <c r="K39" i="4"/>
  <c r="J39" i="4"/>
  <c r="H39" i="4"/>
  <c r="G39" i="4"/>
  <c r="F39" i="4"/>
  <c r="E39" i="4"/>
  <c r="D39" i="4"/>
  <c r="C39" i="4"/>
  <c r="O38" i="4"/>
  <c r="N38" i="4"/>
  <c r="M38" i="4"/>
  <c r="L38" i="4"/>
  <c r="K38" i="4"/>
  <c r="J38" i="4"/>
  <c r="H38" i="4"/>
  <c r="G38" i="4"/>
  <c r="F38" i="4"/>
  <c r="E38" i="4"/>
  <c r="D38" i="4"/>
  <c r="C38" i="4"/>
  <c r="O37" i="4"/>
  <c r="N37" i="4"/>
  <c r="M37" i="4"/>
  <c r="L37" i="4"/>
  <c r="K37" i="4"/>
  <c r="J37" i="4"/>
  <c r="H37" i="4"/>
  <c r="G37" i="4"/>
  <c r="F37" i="4"/>
  <c r="E37" i="4"/>
  <c r="D37" i="4"/>
  <c r="C37" i="4"/>
  <c r="O36" i="4"/>
  <c r="N36" i="4"/>
  <c r="M36" i="4"/>
  <c r="L36" i="4"/>
  <c r="K36" i="4"/>
  <c r="J36" i="4"/>
  <c r="H36" i="4"/>
  <c r="G36" i="4"/>
  <c r="F36" i="4"/>
  <c r="E36" i="4"/>
  <c r="D36" i="4"/>
  <c r="C36" i="4"/>
  <c r="O35" i="4"/>
  <c r="N35" i="4"/>
  <c r="M35" i="4"/>
  <c r="L35" i="4"/>
  <c r="K35" i="4"/>
  <c r="J35" i="4"/>
  <c r="H35" i="4"/>
  <c r="G35" i="4"/>
  <c r="F35" i="4"/>
  <c r="E35" i="4"/>
  <c r="D35" i="4"/>
  <c r="C35" i="4"/>
  <c r="O34" i="4"/>
  <c r="N34" i="4"/>
  <c r="M34" i="4"/>
  <c r="L34" i="4"/>
  <c r="K34" i="4"/>
  <c r="J34" i="4"/>
  <c r="H34" i="4"/>
  <c r="G34" i="4"/>
  <c r="F34" i="4"/>
  <c r="E34" i="4"/>
  <c r="D34" i="4"/>
  <c r="C34" i="4"/>
  <c r="I34" i="4" s="1"/>
  <c r="I34" i="6" s="1"/>
  <c r="O33" i="4"/>
  <c r="N33" i="4"/>
  <c r="M33" i="4"/>
  <c r="L33" i="4"/>
  <c r="K33" i="4"/>
  <c r="J33" i="4"/>
  <c r="H33" i="4"/>
  <c r="G33" i="4"/>
  <c r="F33" i="4"/>
  <c r="E33" i="4"/>
  <c r="D33" i="4"/>
  <c r="C33" i="4"/>
  <c r="I33" i="4" s="1"/>
  <c r="I33" i="6" s="1"/>
  <c r="O32" i="4"/>
  <c r="N32" i="4"/>
  <c r="M32" i="4"/>
  <c r="L32" i="4"/>
  <c r="K32" i="4"/>
  <c r="J32" i="4"/>
  <c r="H32" i="4"/>
  <c r="G32" i="4"/>
  <c r="F32" i="4"/>
  <c r="E32" i="4"/>
  <c r="D32" i="4"/>
  <c r="C32" i="4"/>
  <c r="O31" i="4"/>
  <c r="N31" i="4"/>
  <c r="M31" i="4"/>
  <c r="L31" i="4"/>
  <c r="K31" i="4"/>
  <c r="J31" i="4"/>
  <c r="H31" i="4"/>
  <c r="G31" i="4"/>
  <c r="F31" i="4"/>
  <c r="E31" i="4"/>
  <c r="D31" i="4"/>
  <c r="C31" i="4"/>
  <c r="I31" i="4" s="1"/>
  <c r="I31" i="6" s="1"/>
  <c r="O30" i="4"/>
  <c r="N30" i="4"/>
  <c r="M30" i="4"/>
  <c r="L30" i="4"/>
  <c r="K30" i="4"/>
  <c r="J30" i="4"/>
  <c r="H30" i="4"/>
  <c r="G30" i="4"/>
  <c r="F30" i="4"/>
  <c r="E30" i="4"/>
  <c r="D30" i="4"/>
  <c r="C30" i="4"/>
  <c r="I30" i="4" s="1"/>
  <c r="I30" i="6" s="1"/>
  <c r="O29" i="4"/>
  <c r="N29" i="4"/>
  <c r="M29" i="4"/>
  <c r="L29" i="4"/>
  <c r="K29" i="4"/>
  <c r="J29" i="4"/>
  <c r="H29" i="4"/>
  <c r="G29" i="4"/>
  <c r="F29" i="4"/>
  <c r="E29" i="4"/>
  <c r="D29" i="4"/>
  <c r="C29" i="4"/>
  <c r="O28" i="4"/>
  <c r="N28" i="4"/>
  <c r="M28" i="4"/>
  <c r="L28" i="4"/>
  <c r="K28" i="4"/>
  <c r="J28" i="4"/>
  <c r="H28" i="4"/>
  <c r="G28" i="4"/>
  <c r="F28" i="4"/>
  <c r="E28" i="4"/>
  <c r="D28" i="4"/>
  <c r="C28" i="4"/>
  <c r="O27" i="4"/>
  <c r="N27" i="4"/>
  <c r="M27" i="4"/>
  <c r="L27" i="4"/>
  <c r="K27" i="4"/>
  <c r="J27" i="4"/>
  <c r="H27" i="4"/>
  <c r="G27" i="4"/>
  <c r="F27" i="4"/>
  <c r="E27" i="4"/>
  <c r="D27" i="4"/>
  <c r="C27" i="4"/>
  <c r="O21" i="4"/>
  <c r="N21" i="4"/>
  <c r="M21" i="4"/>
  <c r="L21" i="4"/>
  <c r="K21" i="4"/>
  <c r="J21" i="4"/>
  <c r="H21" i="4"/>
  <c r="G21" i="4"/>
  <c r="F21" i="4"/>
  <c r="E21" i="4"/>
  <c r="D21" i="4"/>
  <c r="C21" i="4"/>
  <c r="O20" i="4"/>
  <c r="N20" i="4"/>
  <c r="M20" i="4"/>
  <c r="L20" i="4"/>
  <c r="K20" i="4"/>
  <c r="J20" i="4"/>
  <c r="H20" i="4"/>
  <c r="G20" i="4"/>
  <c r="F20" i="4"/>
  <c r="E20" i="4"/>
  <c r="D20" i="4"/>
  <c r="C20" i="4"/>
  <c r="O19" i="4"/>
  <c r="N19" i="4"/>
  <c r="M19" i="4"/>
  <c r="L19" i="4"/>
  <c r="K19" i="4"/>
  <c r="J19" i="4"/>
  <c r="H19" i="4"/>
  <c r="G19" i="4"/>
  <c r="F19" i="4"/>
  <c r="E19" i="4"/>
  <c r="D19" i="4"/>
  <c r="C19" i="4"/>
  <c r="O18" i="4"/>
  <c r="N18" i="4"/>
  <c r="M18" i="4"/>
  <c r="L18" i="4"/>
  <c r="K18" i="4"/>
  <c r="J18" i="4"/>
  <c r="H18" i="4"/>
  <c r="G18" i="4"/>
  <c r="F18" i="4"/>
  <c r="E18" i="4"/>
  <c r="D18" i="4"/>
  <c r="C18" i="4"/>
  <c r="O17" i="4"/>
  <c r="N17" i="4"/>
  <c r="M17" i="4"/>
  <c r="L17" i="4"/>
  <c r="K17" i="4"/>
  <c r="J17" i="4"/>
  <c r="H17" i="4"/>
  <c r="G17" i="4"/>
  <c r="F17" i="4"/>
  <c r="E17" i="4"/>
  <c r="D17" i="4"/>
  <c r="C17" i="4"/>
  <c r="O16" i="4"/>
  <c r="N16" i="4"/>
  <c r="M16" i="4"/>
  <c r="L16" i="4"/>
  <c r="K16" i="4"/>
  <c r="J16" i="4"/>
  <c r="H16" i="4"/>
  <c r="G16" i="4"/>
  <c r="F16" i="4"/>
  <c r="E16" i="4"/>
  <c r="D16" i="4"/>
  <c r="C16" i="4"/>
  <c r="O15" i="4"/>
  <c r="N15" i="4"/>
  <c r="M15" i="4"/>
  <c r="L15" i="4"/>
  <c r="K15" i="4"/>
  <c r="J15" i="4"/>
  <c r="H15" i="4"/>
  <c r="G15" i="4"/>
  <c r="F15" i="4"/>
  <c r="E15" i="4"/>
  <c r="D15" i="4"/>
  <c r="C15" i="4"/>
  <c r="O14" i="4"/>
  <c r="N14" i="4"/>
  <c r="M14" i="4"/>
  <c r="L14" i="4"/>
  <c r="K14" i="4"/>
  <c r="J14" i="4"/>
  <c r="H14" i="4"/>
  <c r="G14" i="4"/>
  <c r="F14" i="4"/>
  <c r="E14" i="4"/>
  <c r="D14" i="4"/>
  <c r="C14" i="4"/>
  <c r="O13" i="4"/>
  <c r="N13" i="4"/>
  <c r="M13" i="4"/>
  <c r="L13" i="4"/>
  <c r="K13" i="4"/>
  <c r="J13" i="4"/>
  <c r="H13" i="4"/>
  <c r="G13" i="4"/>
  <c r="F13" i="4"/>
  <c r="E13" i="4"/>
  <c r="D13" i="4"/>
  <c r="C13" i="4"/>
  <c r="O12" i="4"/>
  <c r="N12" i="4"/>
  <c r="M12" i="4"/>
  <c r="L12" i="4"/>
  <c r="K12" i="4"/>
  <c r="J12" i="4"/>
  <c r="H12" i="4"/>
  <c r="G12" i="4"/>
  <c r="F12" i="4"/>
  <c r="E12" i="4"/>
  <c r="D12" i="4"/>
  <c r="C12" i="4"/>
  <c r="O11" i="4"/>
  <c r="N11" i="4"/>
  <c r="M11" i="4"/>
  <c r="L11" i="4"/>
  <c r="K11" i="4"/>
  <c r="J11" i="4"/>
  <c r="H11" i="4"/>
  <c r="G11" i="4"/>
  <c r="F11" i="4"/>
  <c r="E11" i="4"/>
  <c r="D11" i="4"/>
  <c r="C11" i="4"/>
  <c r="O10" i="4"/>
  <c r="N10" i="4"/>
  <c r="M10" i="4"/>
  <c r="L10" i="4"/>
  <c r="K10" i="4"/>
  <c r="J10" i="4"/>
  <c r="H10" i="4"/>
  <c r="G10" i="4"/>
  <c r="F10" i="4"/>
  <c r="E10" i="4"/>
  <c r="D10" i="4"/>
  <c r="C10" i="4"/>
  <c r="O9" i="4"/>
  <c r="N9" i="4"/>
  <c r="M9" i="4"/>
  <c r="L9" i="4"/>
  <c r="K9" i="4"/>
  <c r="J9" i="4"/>
  <c r="H9" i="4"/>
  <c r="G9" i="4"/>
  <c r="F9" i="4"/>
  <c r="E9" i="4"/>
  <c r="D9" i="4"/>
  <c r="C9" i="4"/>
  <c r="O8" i="4"/>
  <c r="N8" i="4"/>
  <c r="M8" i="4"/>
  <c r="L8" i="4"/>
  <c r="K8" i="4"/>
  <c r="J8" i="4"/>
  <c r="H8" i="4"/>
  <c r="G8" i="4"/>
  <c r="F8" i="4"/>
  <c r="E8" i="4"/>
  <c r="D8" i="4"/>
  <c r="C8" i="4"/>
  <c r="O7" i="4"/>
  <c r="N7" i="4"/>
  <c r="M7" i="4"/>
  <c r="L7" i="4"/>
  <c r="K7" i="4"/>
  <c r="J7" i="4"/>
  <c r="H7" i="4"/>
  <c r="G7" i="4"/>
  <c r="F7" i="4"/>
  <c r="E7" i="4"/>
  <c r="D7" i="4"/>
  <c r="C7" i="4"/>
  <c r="O6" i="4"/>
  <c r="N6" i="4"/>
  <c r="M6" i="4"/>
  <c r="L6" i="4"/>
  <c r="K6" i="4"/>
  <c r="J6" i="4"/>
  <c r="H6" i="4"/>
  <c r="G6" i="4"/>
  <c r="F6" i="4"/>
  <c r="E6" i="4"/>
  <c r="D6" i="4"/>
  <c r="C6" i="4"/>
  <c r="O5" i="4"/>
  <c r="N5" i="4"/>
  <c r="M5" i="4"/>
  <c r="L5" i="4"/>
  <c r="K5" i="4"/>
  <c r="J5" i="4"/>
  <c r="H5" i="4"/>
  <c r="G5" i="4"/>
  <c r="F5" i="4"/>
  <c r="E5" i="4"/>
  <c r="D5" i="4"/>
  <c r="C5" i="4"/>
  <c r="K4" i="4"/>
  <c r="L4" i="4"/>
  <c r="M4" i="4"/>
  <c r="N4" i="4"/>
  <c r="O4" i="4"/>
  <c r="D4" i="4"/>
  <c r="E4" i="4"/>
  <c r="F4" i="4"/>
  <c r="G4" i="4"/>
  <c r="H4" i="4"/>
  <c r="O117" i="5"/>
  <c r="N117" i="5"/>
  <c r="M117" i="5"/>
  <c r="L117" i="5"/>
  <c r="K117" i="5"/>
  <c r="J117" i="5"/>
  <c r="P117" i="5" s="1"/>
  <c r="U117" i="6" s="1"/>
  <c r="H117" i="5"/>
  <c r="G117" i="5"/>
  <c r="F117" i="5"/>
  <c r="E117" i="5"/>
  <c r="D117" i="5"/>
  <c r="C117" i="5"/>
  <c r="O116" i="5"/>
  <c r="N116" i="5"/>
  <c r="M116" i="5"/>
  <c r="L116" i="5"/>
  <c r="K116" i="5"/>
  <c r="J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H114" i="5"/>
  <c r="G114" i="5"/>
  <c r="F114" i="5"/>
  <c r="E114" i="5"/>
  <c r="D114" i="5"/>
  <c r="C114" i="5"/>
  <c r="O108" i="5"/>
  <c r="N108" i="5"/>
  <c r="M108" i="5"/>
  <c r="L108" i="5"/>
  <c r="K108" i="5"/>
  <c r="J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H100" i="5"/>
  <c r="G100" i="5"/>
  <c r="F100" i="5"/>
  <c r="E100" i="5"/>
  <c r="D100" i="5"/>
  <c r="C100" i="5"/>
  <c r="O99" i="5"/>
  <c r="N99" i="5"/>
  <c r="M99" i="5"/>
  <c r="L99" i="5"/>
  <c r="K99" i="5"/>
  <c r="J99" i="5"/>
  <c r="H99" i="5"/>
  <c r="G99" i="5"/>
  <c r="F99" i="5"/>
  <c r="E99" i="5"/>
  <c r="D99" i="5"/>
  <c r="C99" i="5"/>
  <c r="O98" i="5"/>
  <c r="N98" i="5"/>
  <c r="M98" i="5"/>
  <c r="L98" i="5"/>
  <c r="K98" i="5"/>
  <c r="J98" i="5"/>
  <c r="H98" i="5"/>
  <c r="G98" i="5"/>
  <c r="F98" i="5"/>
  <c r="E98" i="5"/>
  <c r="D98" i="5"/>
  <c r="C98" i="5"/>
  <c r="O97" i="5"/>
  <c r="N97" i="5"/>
  <c r="M97" i="5"/>
  <c r="L97" i="5"/>
  <c r="K97" i="5"/>
  <c r="J97" i="5"/>
  <c r="H97" i="5"/>
  <c r="G97" i="5"/>
  <c r="F97" i="5"/>
  <c r="E97" i="5"/>
  <c r="D97" i="5"/>
  <c r="C97" i="5"/>
  <c r="O96" i="5"/>
  <c r="N96" i="5"/>
  <c r="M96" i="5"/>
  <c r="L96" i="5"/>
  <c r="K96" i="5"/>
  <c r="J96" i="5"/>
  <c r="H96" i="5"/>
  <c r="G96" i="5"/>
  <c r="F96" i="5"/>
  <c r="E96" i="5"/>
  <c r="D96" i="5"/>
  <c r="C96" i="5"/>
  <c r="O95" i="5"/>
  <c r="N95" i="5"/>
  <c r="M95" i="5"/>
  <c r="L95" i="5"/>
  <c r="K95" i="5"/>
  <c r="J95" i="5"/>
  <c r="H95" i="5"/>
  <c r="G95" i="5"/>
  <c r="F95" i="5"/>
  <c r="E95" i="5"/>
  <c r="D95" i="5"/>
  <c r="C95" i="5"/>
  <c r="O94" i="5"/>
  <c r="N94" i="5"/>
  <c r="M94" i="5"/>
  <c r="L94" i="5"/>
  <c r="K94" i="5"/>
  <c r="J94" i="5"/>
  <c r="H94" i="5"/>
  <c r="G94" i="5"/>
  <c r="F94" i="5"/>
  <c r="E94" i="5"/>
  <c r="I94" i="5" s="1"/>
  <c r="J94" i="6" s="1"/>
  <c r="D94" i="5"/>
  <c r="C94" i="5"/>
  <c r="O93" i="5"/>
  <c r="N93" i="5"/>
  <c r="M93" i="5"/>
  <c r="L93" i="5"/>
  <c r="K93" i="5"/>
  <c r="J93" i="5"/>
  <c r="P93" i="5" s="1"/>
  <c r="U93" i="6" s="1"/>
  <c r="H93" i="5"/>
  <c r="G93" i="5"/>
  <c r="F93" i="5"/>
  <c r="E93" i="5"/>
  <c r="D93" i="5"/>
  <c r="C93" i="5"/>
  <c r="O87" i="5"/>
  <c r="N87" i="5"/>
  <c r="M87" i="5"/>
  <c r="L87" i="5"/>
  <c r="K87" i="5"/>
  <c r="J87" i="5"/>
  <c r="P87" i="5" s="1"/>
  <c r="U87" i="6" s="1"/>
  <c r="H87" i="5"/>
  <c r="G87" i="5"/>
  <c r="F87" i="5"/>
  <c r="E87" i="5"/>
  <c r="D87" i="5"/>
  <c r="C87" i="5"/>
  <c r="O86" i="5"/>
  <c r="N86" i="5"/>
  <c r="M86" i="5"/>
  <c r="L86" i="5"/>
  <c r="K86" i="5"/>
  <c r="J86" i="5"/>
  <c r="H86" i="5"/>
  <c r="G86" i="5"/>
  <c r="F86" i="5"/>
  <c r="E86" i="5"/>
  <c r="D86" i="5"/>
  <c r="C86" i="5"/>
  <c r="O85" i="5"/>
  <c r="N85" i="5"/>
  <c r="M85" i="5"/>
  <c r="L85" i="5"/>
  <c r="K85" i="5"/>
  <c r="J85" i="5"/>
  <c r="H85" i="5"/>
  <c r="G85" i="5"/>
  <c r="F85" i="5"/>
  <c r="E85" i="5"/>
  <c r="D85" i="5"/>
  <c r="C85" i="5"/>
  <c r="O84" i="5"/>
  <c r="N84" i="5"/>
  <c r="M84" i="5"/>
  <c r="L84" i="5"/>
  <c r="K84" i="5"/>
  <c r="J84" i="5"/>
  <c r="H84" i="5"/>
  <c r="G84" i="5"/>
  <c r="F84" i="5"/>
  <c r="E84" i="5"/>
  <c r="D84" i="5"/>
  <c r="C84" i="5"/>
  <c r="O83" i="5"/>
  <c r="N83" i="5"/>
  <c r="M83" i="5"/>
  <c r="L83" i="5"/>
  <c r="K83" i="5"/>
  <c r="J83" i="5"/>
  <c r="H83" i="5"/>
  <c r="G83" i="5"/>
  <c r="F83" i="5"/>
  <c r="E83" i="5"/>
  <c r="D83" i="5"/>
  <c r="C83" i="5"/>
  <c r="O82" i="5"/>
  <c r="N82" i="5"/>
  <c r="M82" i="5"/>
  <c r="L82" i="5"/>
  <c r="K82" i="5"/>
  <c r="J82" i="5"/>
  <c r="H82" i="5"/>
  <c r="G82" i="5"/>
  <c r="F82" i="5"/>
  <c r="E82" i="5"/>
  <c r="D82" i="5"/>
  <c r="C82" i="5"/>
  <c r="O76" i="5"/>
  <c r="N76" i="5"/>
  <c r="M76" i="5"/>
  <c r="L76" i="5"/>
  <c r="K76" i="5"/>
  <c r="J76" i="5"/>
  <c r="H76" i="5"/>
  <c r="G76" i="5"/>
  <c r="F76" i="5"/>
  <c r="E76" i="5"/>
  <c r="D76" i="5"/>
  <c r="C76" i="5"/>
  <c r="O75" i="5"/>
  <c r="N75" i="5"/>
  <c r="M75" i="5"/>
  <c r="L75" i="5"/>
  <c r="K75" i="5"/>
  <c r="J75" i="5"/>
  <c r="H75" i="5"/>
  <c r="G75" i="5"/>
  <c r="F75" i="5"/>
  <c r="E75" i="5"/>
  <c r="D75" i="5"/>
  <c r="C75" i="5"/>
  <c r="O74" i="5"/>
  <c r="N74" i="5"/>
  <c r="M74" i="5"/>
  <c r="L74" i="5"/>
  <c r="K74" i="5"/>
  <c r="J74" i="5"/>
  <c r="H74" i="5"/>
  <c r="G74" i="5"/>
  <c r="F74" i="5"/>
  <c r="E74" i="5"/>
  <c r="D74" i="5"/>
  <c r="C74" i="5"/>
  <c r="O73" i="5"/>
  <c r="N73" i="5"/>
  <c r="M73" i="5"/>
  <c r="L73" i="5"/>
  <c r="K73" i="5"/>
  <c r="J73" i="5"/>
  <c r="H73" i="5"/>
  <c r="G73" i="5"/>
  <c r="F73" i="5"/>
  <c r="E73" i="5"/>
  <c r="D73" i="5"/>
  <c r="C73" i="5"/>
  <c r="O72" i="5"/>
  <c r="N72" i="5"/>
  <c r="M72" i="5"/>
  <c r="L72" i="5"/>
  <c r="K72" i="5"/>
  <c r="J72" i="5"/>
  <c r="H72" i="5"/>
  <c r="G72" i="5"/>
  <c r="F72" i="5"/>
  <c r="E72" i="5"/>
  <c r="D72" i="5"/>
  <c r="C72" i="5"/>
  <c r="O71" i="5"/>
  <c r="N71" i="5"/>
  <c r="M71" i="5"/>
  <c r="L71" i="5"/>
  <c r="K71" i="5"/>
  <c r="J71" i="5"/>
  <c r="H71" i="5"/>
  <c r="G71" i="5"/>
  <c r="F71" i="5"/>
  <c r="E71" i="5"/>
  <c r="D71" i="5"/>
  <c r="C71" i="5"/>
  <c r="O70" i="5"/>
  <c r="N70" i="5"/>
  <c r="M70" i="5"/>
  <c r="L70" i="5"/>
  <c r="K70" i="5"/>
  <c r="J70" i="5"/>
  <c r="H70" i="5"/>
  <c r="G70" i="5"/>
  <c r="F70" i="5"/>
  <c r="E70" i="5"/>
  <c r="D70" i="5"/>
  <c r="C70" i="5"/>
  <c r="O69" i="5"/>
  <c r="N69" i="5"/>
  <c r="M69" i="5"/>
  <c r="L69" i="5"/>
  <c r="K69" i="5"/>
  <c r="J69" i="5"/>
  <c r="H69" i="5"/>
  <c r="G69" i="5"/>
  <c r="F69" i="5"/>
  <c r="E69" i="5"/>
  <c r="D69" i="5"/>
  <c r="C69" i="5"/>
  <c r="O67" i="5"/>
  <c r="N67" i="5"/>
  <c r="M67" i="5"/>
  <c r="L67" i="5"/>
  <c r="K67" i="5"/>
  <c r="J67" i="5"/>
  <c r="H67" i="5"/>
  <c r="G67" i="5"/>
  <c r="F67" i="5"/>
  <c r="E67" i="5"/>
  <c r="D67" i="5"/>
  <c r="C67" i="5"/>
  <c r="O66" i="5"/>
  <c r="N66" i="5"/>
  <c r="M66" i="5"/>
  <c r="L66" i="5"/>
  <c r="K66" i="5"/>
  <c r="J66" i="5"/>
  <c r="H66" i="5"/>
  <c r="G66" i="5"/>
  <c r="F66" i="5"/>
  <c r="E66" i="5"/>
  <c r="D66" i="5"/>
  <c r="C66" i="5"/>
  <c r="O65" i="5"/>
  <c r="N65" i="5"/>
  <c r="M65" i="5"/>
  <c r="L65" i="5"/>
  <c r="K65" i="5"/>
  <c r="J65" i="5"/>
  <c r="H65" i="5"/>
  <c r="G65" i="5"/>
  <c r="F65" i="5"/>
  <c r="E65" i="5"/>
  <c r="D65" i="5"/>
  <c r="C65" i="5"/>
  <c r="O64" i="5"/>
  <c r="N64" i="5"/>
  <c r="M64" i="5"/>
  <c r="L64" i="5"/>
  <c r="K64" i="5"/>
  <c r="J64" i="5"/>
  <c r="H64" i="5"/>
  <c r="G64" i="5"/>
  <c r="F64" i="5"/>
  <c r="E64" i="5"/>
  <c r="D64" i="5"/>
  <c r="C64" i="5"/>
  <c r="O63" i="5"/>
  <c r="N63" i="5"/>
  <c r="M63" i="5"/>
  <c r="L63" i="5"/>
  <c r="K63" i="5"/>
  <c r="J63" i="5"/>
  <c r="H63" i="5"/>
  <c r="G63" i="5"/>
  <c r="F63" i="5"/>
  <c r="E63" i="5"/>
  <c r="D63" i="5"/>
  <c r="C63" i="5"/>
  <c r="O62" i="5"/>
  <c r="N62" i="5"/>
  <c r="M62" i="5"/>
  <c r="L62" i="5"/>
  <c r="K62" i="5"/>
  <c r="J62" i="5"/>
  <c r="H62" i="5"/>
  <c r="G62" i="5"/>
  <c r="F62" i="5"/>
  <c r="E62" i="5"/>
  <c r="D62" i="5"/>
  <c r="C62" i="5"/>
  <c r="O61" i="5"/>
  <c r="N61" i="5"/>
  <c r="M61" i="5"/>
  <c r="L61" i="5"/>
  <c r="K61" i="5"/>
  <c r="J61" i="5"/>
  <c r="H61" i="5"/>
  <c r="G61" i="5"/>
  <c r="F61" i="5"/>
  <c r="E61" i="5"/>
  <c r="D61" i="5"/>
  <c r="C61" i="5"/>
  <c r="O60" i="5"/>
  <c r="N60" i="5"/>
  <c r="M60" i="5"/>
  <c r="L60" i="5"/>
  <c r="K60" i="5"/>
  <c r="J60" i="5"/>
  <c r="H60" i="5"/>
  <c r="G60" i="5"/>
  <c r="F60" i="5"/>
  <c r="E60" i="5"/>
  <c r="D60" i="5"/>
  <c r="C60" i="5"/>
  <c r="O53" i="5"/>
  <c r="N53" i="5"/>
  <c r="M53" i="5"/>
  <c r="L53" i="5"/>
  <c r="K53" i="5"/>
  <c r="J53" i="5"/>
  <c r="H53" i="5"/>
  <c r="G53" i="5"/>
  <c r="F53" i="5"/>
  <c r="E53" i="5"/>
  <c r="D53" i="5"/>
  <c r="C53" i="5"/>
  <c r="O52" i="5"/>
  <c r="N52" i="5"/>
  <c r="M52" i="5"/>
  <c r="L52" i="5"/>
  <c r="K52" i="5"/>
  <c r="J52" i="5"/>
  <c r="H52" i="5"/>
  <c r="G52" i="5"/>
  <c r="F52" i="5"/>
  <c r="E52" i="5"/>
  <c r="D52" i="5"/>
  <c r="C52" i="5"/>
  <c r="O51" i="5"/>
  <c r="N51" i="5"/>
  <c r="M51" i="5"/>
  <c r="L51" i="5"/>
  <c r="K51" i="5"/>
  <c r="J51" i="5"/>
  <c r="H51" i="5"/>
  <c r="G51" i="5"/>
  <c r="F51" i="5"/>
  <c r="E51" i="5"/>
  <c r="D51" i="5"/>
  <c r="C51" i="5"/>
  <c r="O50" i="5"/>
  <c r="N50" i="5"/>
  <c r="M50" i="5"/>
  <c r="L50" i="5"/>
  <c r="K50" i="5"/>
  <c r="J50" i="5"/>
  <c r="H50" i="5"/>
  <c r="G50" i="5"/>
  <c r="F50" i="5"/>
  <c r="E50" i="5"/>
  <c r="D50" i="5"/>
  <c r="C50" i="5"/>
  <c r="O49" i="5"/>
  <c r="N49" i="5"/>
  <c r="M49" i="5"/>
  <c r="L49" i="5"/>
  <c r="K49" i="5"/>
  <c r="J49" i="5"/>
  <c r="H49" i="5"/>
  <c r="G49" i="5"/>
  <c r="F49" i="5"/>
  <c r="E49" i="5"/>
  <c r="D49" i="5"/>
  <c r="C49" i="5"/>
  <c r="O48" i="5"/>
  <c r="N48" i="5"/>
  <c r="M48" i="5"/>
  <c r="L48" i="5"/>
  <c r="K48" i="5"/>
  <c r="J48" i="5"/>
  <c r="H48" i="5"/>
  <c r="G48" i="5"/>
  <c r="F48" i="5"/>
  <c r="E48" i="5"/>
  <c r="D48" i="5"/>
  <c r="C48" i="5"/>
  <c r="O47" i="5"/>
  <c r="N47" i="5"/>
  <c r="M47" i="5"/>
  <c r="L47" i="5"/>
  <c r="K47" i="5"/>
  <c r="J47" i="5"/>
  <c r="H47" i="5"/>
  <c r="G47" i="5"/>
  <c r="F47" i="5"/>
  <c r="E47" i="5"/>
  <c r="D47" i="5"/>
  <c r="C47" i="5"/>
  <c r="O46" i="5"/>
  <c r="N46" i="5"/>
  <c r="M46" i="5"/>
  <c r="L46" i="5"/>
  <c r="K46" i="5"/>
  <c r="J46" i="5"/>
  <c r="H46" i="5"/>
  <c r="G46" i="5"/>
  <c r="F46" i="5"/>
  <c r="E46" i="5"/>
  <c r="D46" i="5"/>
  <c r="C46" i="5"/>
  <c r="O40" i="5"/>
  <c r="N40" i="5"/>
  <c r="M40" i="5"/>
  <c r="L40" i="5"/>
  <c r="K40" i="5"/>
  <c r="J40" i="5"/>
  <c r="H40" i="5"/>
  <c r="G40" i="5"/>
  <c r="F40" i="5"/>
  <c r="E40" i="5"/>
  <c r="I40" i="5" s="1"/>
  <c r="J40" i="6" s="1"/>
  <c r="D40" i="5"/>
  <c r="C40" i="5"/>
  <c r="O39" i="5"/>
  <c r="N39" i="5"/>
  <c r="M39" i="5"/>
  <c r="L39" i="5"/>
  <c r="K39" i="5"/>
  <c r="J39" i="5"/>
  <c r="P39" i="5" s="1"/>
  <c r="U39" i="6" s="1"/>
  <c r="H39" i="5"/>
  <c r="G39" i="5"/>
  <c r="F39" i="5"/>
  <c r="E39" i="5"/>
  <c r="D39" i="5"/>
  <c r="C39" i="5"/>
  <c r="O38" i="5"/>
  <c r="N38" i="5"/>
  <c r="M38" i="5"/>
  <c r="L38" i="5"/>
  <c r="K38" i="5"/>
  <c r="J38" i="5"/>
  <c r="P38" i="5" s="1"/>
  <c r="U38" i="6" s="1"/>
  <c r="H38" i="5"/>
  <c r="G38" i="5"/>
  <c r="F38" i="5"/>
  <c r="E38" i="5"/>
  <c r="D38" i="5"/>
  <c r="C38" i="5"/>
  <c r="O37" i="5"/>
  <c r="N37" i="5"/>
  <c r="M37" i="5"/>
  <c r="L37" i="5"/>
  <c r="K37" i="5"/>
  <c r="J37" i="5"/>
  <c r="H37" i="5"/>
  <c r="G37" i="5"/>
  <c r="F37" i="5"/>
  <c r="E37" i="5"/>
  <c r="D37" i="5"/>
  <c r="C37" i="5"/>
  <c r="O36" i="5"/>
  <c r="N36" i="5"/>
  <c r="M36" i="5"/>
  <c r="L36" i="5"/>
  <c r="K36" i="5"/>
  <c r="J36" i="5"/>
  <c r="H36" i="5"/>
  <c r="G36" i="5"/>
  <c r="F36" i="5"/>
  <c r="E36" i="5"/>
  <c r="D36" i="5"/>
  <c r="C36" i="5"/>
  <c r="O35" i="5"/>
  <c r="N35" i="5"/>
  <c r="M35" i="5"/>
  <c r="L35" i="5"/>
  <c r="K35" i="5"/>
  <c r="J35" i="5"/>
  <c r="H35" i="5"/>
  <c r="G35" i="5"/>
  <c r="F35" i="5"/>
  <c r="E35" i="5"/>
  <c r="D35" i="5"/>
  <c r="C35" i="5"/>
  <c r="O34" i="5"/>
  <c r="N34" i="5"/>
  <c r="M34" i="5"/>
  <c r="L34" i="5"/>
  <c r="K34" i="5"/>
  <c r="J34" i="5"/>
  <c r="H34" i="5"/>
  <c r="G34" i="5"/>
  <c r="F34" i="5"/>
  <c r="E34" i="5"/>
  <c r="D34" i="5"/>
  <c r="C34" i="5"/>
  <c r="O33" i="5"/>
  <c r="N33" i="5"/>
  <c r="M33" i="5"/>
  <c r="L33" i="5"/>
  <c r="K33" i="5"/>
  <c r="J33" i="5"/>
  <c r="H33" i="5"/>
  <c r="G33" i="5"/>
  <c r="F33" i="5"/>
  <c r="E33" i="5"/>
  <c r="D33" i="5"/>
  <c r="C33" i="5"/>
  <c r="O32" i="5"/>
  <c r="N32" i="5"/>
  <c r="M32" i="5"/>
  <c r="L32" i="5"/>
  <c r="K32" i="5"/>
  <c r="J32" i="5"/>
  <c r="H32" i="5"/>
  <c r="G32" i="5"/>
  <c r="F32" i="5"/>
  <c r="E32" i="5"/>
  <c r="D32" i="5"/>
  <c r="C32" i="5"/>
  <c r="O31" i="5"/>
  <c r="N31" i="5"/>
  <c r="M31" i="5"/>
  <c r="L31" i="5"/>
  <c r="K31" i="5"/>
  <c r="J31" i="5"/>
  <c r="H31" i="5"/>
  <c r="G31" i="5"/>
  <c r="F31" i="5"/>
  <c r="E31" i="5"/>
  <c r="D31" i="5"/>
  <c r="C31" i="5"/>
  <c r="O30" i="5"/>
  <c r="N30" i="5"/>
  <c r="M30" i="5"/>
  <c r="L30" i="5"/>
  <c r="K30" i="5"/>
  <c r="J30" i="5"/>
  <c r="H30" i="5"/>
  <c r="G30" i="5"/>
  <c r="F30" i="5"/>
  <c r="E30" i="5"/>
  <c r="D30" i="5"/>
  <c r="C30" i="5"/>
  <c r="O29" i="5"/>
  <c r="N29" i="5"/>
  <c r="M29" i="5"/>
  <c r="L29" i="5"/>
  <c r="K29" i="5"/>
  <c r="J29" i="5"/>
  <c r="H29" i="5"/>
  <c r="G29" i="5"/>
  <c r="F29" i="5"/>
  <c r="E29" i="5"/>
  <c r="D29" i="5"/>
  <c r="C29" i="5"/>
  <c r="O28" i="5"/>
  <c r="N28" i="5"/>
  <c r="M28" i="5"/>
  <c r="L28" i="5"/>
  <c r="K28" i="5"/>
  <c r="J28" i="5"/>
  <c r="H28" i="5"/>
  <c r="G28" i="5"/>
  <c r="F28" i="5"/>
  <c r="E28" i="5"/>
  <c r="D28" i="5"/>
  <c r="C28" i="5"/>
  <c r="O27" i="5"/>
  <c r="N27" i="5"/>
  <c r="M27" i="5"/>
  <c r="L27" i="5"/>
  <c r="K27" i="5"/>
  <c r="J27" i="5"/>
  <c r="H27" i="5"/>
  <c r="G27" i="5"/>
  <c r="F27" i="5"/>
  <c r="E27" i="5"/>
  <c r="D27" i="5"/>
  <c r="C27" i="5"/>
  <c r="O21" i="5"/>
  <c r="N21" i="5"/>
  <c r="M21" i="5"/>
  <c r="L21" i="5"/>
  <c r="K21" i="5"/>
  <c r="J21" i="5"/>
  <c r="H21" i="5"/>
  <c r="G21" i="5"/>
  <c r="F21" i="5"/>
  <c r="E21" i="5"/>
  <c r="D21" i="5"/>
  <c r="C21" i="5"/>
  <c r="O20" i="5"/>
  <c r="N20" i="5"/>
  <c r="M20" i="5"/>
  <c r="L20" i="5"/>
  <c r="K20" i="5"/>
  <c r="J20" i="5"/>
  <c r="H20" i="5"/>
  <c r="G20" i="5"/>
  <c r="F20" i="5"/>
  <c r="E20" i="5"/>
  <c r="D20" i="5"/>
  <c r="C20" i="5"/>
  <c r="O19" i="5"/>
  <c r="N19" i="5"/>
  <c r="M19" i="5"/>
  <c r="L19" i="5"/>
  <c r="K19" i="5"/>
  <c r="J19" i="5"/>
  <c r="H19" i="5"/>
  <c r="G19" i="5"/>
  <c r="F19" i="5"/>
  <c r="E19" i="5"/>
  <c r="D19" i="5"/>
  <c r="C19" i="5"/>
  <c r="O18" i="5"/>
  <c r="N18" i="5"/>
  <c r="M18" i="5"/>
  <c r="L18" i="5"/>
  <c r="K18" i="5"/>
  <c r="J18" i="5"/>
  <c r="H18" i="5"/>
  <c r="G18" i="5"/>
  <c r="F18" i="5"/>
  <c r="E18" i="5"/>
  <c r="D18" i="5"/>
  <c r="C18" i="5"/>
  <c r="O17" i="5"/>
  <c r="N17" i="5"/>
  <c r="M17" i="5"/>
  <c r="L17" i="5"/>
  <c r="K17" i="5"/>
  <c r="J17" i="5"/>
  <c r="H17" i="5"/>
  <c r="G17" i="5"/>
  <c r="F17" i="5"/>
  <c r="E17" i="5"/>
  <c r="D17" i="5"/>
  <c r="C17" i="5"/>
  <c r="O16" i="5"/>
  <c r="N16" i="5"/>
  <c r="M16" i="5"/>
  <c r="L16" i="5"/>
  <c r="K16" i="5"/>
  <c r="J16" i="5"/>
  <c r="H16" i="5"/>
  <c r="G16" i="5"/>
  <c r="F16" i="5"/>
  <c r="E16" i="5"/>
  <c r="D16" i="5"/>
  <c r="C16" i="5"/>
  <c r="O15" i="5"/>
  <c r="N15" i="5"/>
  <c r="M15" i="5"/>
  <c r="L15" i="5"/>
  <c r="K15" i="5"/>
  <c r="J15" i="5"/>
  <c r="H15" i="5"/>
  <c r="G15" i="5"/>
  <c r="F15" i="5"/>
  <c r="E15" i="5"/>
  <c r="D15" i="5"/>
  <c r="C15" i="5"/>
  <c r="O14" i="5"/>
  <c r="N14" i="5"/>
  <c r="M14" i="5"/>
  <c r="L14" i="5"/>
  <c r="K14" i="5"/>
  <c r="J14" i="5"/>
  <c r="H14" i="5"/>
  <c r="G14" i="5"/>
  <c r="F14" i="5"/>
  <c r="E14" i="5"/>
  <c r="D14" i="5"/>
  <c r="C14" i="5"/>
  <c r="O13" i="5"/>
  <c r="N13" i="5"/>
  <c r="M13" i="5"/>
  <c r="L13" i="5"/>
  <c r="K13" i="5"/>
  <c r="J13" i="5"/>
  <c r="H13" i="5"/>
  <c r="G13" i="5"/>
  <c r="F13" i="5"/>
  <c r="E13" i="5"/>
  <c r="D13" i="5"/>
  <c r="C13" i="5"/>
  <c r="O12" i="5"/>
  <c r="N12" i="5"/>
  <c r="M12" i="5"/>
  <c r="L12" i="5"/>
  <c r="K12" i="5"/>
  <c r="J12" i="5"/>
  <c r="H12" i="5"/>
  <c r="G12" i="5"/>
  <c r="F12" i="5"/>
  <c r="E12" i="5"/>
  <c r="D12" i="5"/>
  <c r="C12" i="5"/>
  <c r="O11" i="5"/>
  <c r="N11" i="5"/>
  <c r="M11" i="5"/>
  <c r="L11" i="5"/>
  <c r="K11" i="5"/>
  <c r="J11" i="5"/>
  <c r="H11" i="5"/>
  <c r="G11" i="5"/>
  <c r="F11" i="5"/>
  <c r="E11" i="5"/>
  <c r="D11" i="5"/>
  <c r="C11" i="5"/>
  <c r="O10" i="5"/>
  <c r="N10" i="5"/>
  <c r="M10" i="5"/>
  <c r="L10" i="5"/>
  <c r="K10" i="5"/>
  <c r="J10" i="5"/>
  <c r="H10" i="5"/>
  <c r="G10" i="5"/>
  <c r="F10" i="5"/>
  <c r="E10" i="5"/>
  <c r="D10" i="5"/>
  <c r="C10" i="5"/>
  <c r="O9" i="5"/>
  <c r="N9" i="5"/>
  <c r="M9" i="5"/>
  <c r="L9" i="5"/>
  <c r="K9" i="5"/>
  <c r="J9" i="5"/>
  <c r="H9" i="5"/>
  <c r="G9" i="5"/>
  <c r="F9" i="5"/>
  <c r="E9" i="5"/>
  <c r="D9" i="5"/>
  <c r="C9" i="5"/>
  <c r="O8" i="5"/>
  <c r="N8" i="5"/>
  <c r="M8" i="5"/>
  <c r="L8" i="5"/>
  <c r="K8" i="5"/>
  <c r="J8" i="5"/>
  <c r="H8" i="5"/>
  <c r="G8" i="5"/>
  <c r="F8" i="5"/>
  <c r="E8" i="5"/>
  <c r="D8" i="5"/>
  <c r="C8" i="5"/>
  <c r="O7" i="5"/>
  <c r="N7" i="5"/>
  <c r="M7" i="5"/>
  <c r="L7" i="5"/>
  <c r="K7" i="5"/>
  <c r="J7" i="5"/>
  <c r="H7" i="5"/>
  <c r="G7" i="5"/>
  <c r="F7" i="5"/>
  <c r="E7" i="5"/>
  <c r="D7" i="5"/>
  <c r="C7" i="5"/>
  <c r="O6" i="5"/>
  <c r="N6" i="5"/>
  <c r="M6" i="5"/>
  <c r="L6" i="5"/>
  <c r="K6" i="5"/>
  <c r="J6" i="5"/>
  <c r="H6" i="5"/>
  <c r="G6" i="5"/>
  <c r="F6" i="5"/>
  <c r="E6" i="5"/>
  <c r="D6" i="5"/>
  <c r="C6" i="5"/>
  <c r="O5" i="5"/>
  <c r="N5" i="5"/>
  <c r="M5" i="5"/>
  <c r="L5" i="5"/>
  <c r="K5" i="5"/>
  <c r="J5" i="5"/>
  <c r="H5" i="5"/>
  <c r="G5" i="5"/>
  <c r="F5" i="5"/>
  <c r="E5" i="5"/>
  <c r="D5" i="5"/>
  <c r="C5" i="5"/>
  <c r="K4" i="5"/>
  <c r="L4" i="5"/>
  <c r="M4" i="5"/>
  <c r="N4" i="5"/>
  <c r="O4" i="5"/>
  <c r="D4" i="5"/>
  <c r="E4" i="5"/>
  <c r="F4" i="5"/>
  <c r="G4" i="5"/>
  <c r="H4" i="5"/>
  <c r="J4" i="5"/>
  <c r="P4" i="5" s="1"/>
  <c r="U4" i="6" s="1"/>
  <c r="J4" i="4"/>
  <c r="C4" i="5"/>
  <c r="C4" i="4"/>
  <c r="I117" i="10"/>
  <c r="H117" i="10"/>
  <c r="G117" i="10"/>
  <c r="E117" i="10"/>
  <c r="D117" i="10"/>
  <c r="C117" i="10"/>
  <c r="I116" i="10"/>
  <c r="H116" i="10"/>
  <c r="G116" i="10"/>
  <c r="E116" i="10"/>
  <c r="D116" i="10"/>
  <c r="C116" i="10"/>
  <c r="F116" i="10" s="1"/>
  <c r="F116" i="6" s="1"/>
  <c r="I115" i="10"/>
  <c r="H115" i="10"/>
  <c r="G115" i="10"/>
  <c r="G119" i="10" s="1"/>
  <c r="E115" i="10"/>
  <c r="E119" i="10" s="1"/>
  <c r="D115" i="10"/>
  <c r="C115" i="10"/>
  <c r="I114" i="10"/>
  <c r="I118" i="10" s="1"/>
  <c r="H114" i="10"/>
  <c r="H118" i="10" s="1"/>
  <c r="G114" i="10"/>
  <c r="E114" i="10"/>
  <c r="D114" i="10"/>
  <c r="D118" i="10" s="1"/>
  <c r="C114" i="10"/>
  <c r="F114" i="10" s="1"/>
  <c r="F114" i="6" s="1"/>
  <c r="I108" i="10"/>
  <c r="H108" i="10"/>
  <c r="G108" i="10"/>
  <c r="E108" i="10"/>
  <c r="D108" i="10"/>
  <c r="C108" i="10"/>
  <c r="I107" i="10"/>
  <c r="H107" i="10"/>
  <c r="G107" i="10"/>
  <c r="E107" i="10"/>
  <c r="D107" i="10"/>
  <c r="C107" i="10"/>
  <c r="F107" i="10" s="1"/>
  <c r="F107" i="6" s="1"/>
  <c r="I106" i="10"/>
  <c r="H106" i="10"/>
  <c r="G106" i="10"/>
  <c r="E106" i="10"/>
  <c r="D106" i="10"/>
  <c r="C106" i="10"/>
  <c r="I105" i="10"/>
  <c r="H105" i="10"/>
  <c r="G105" i="10"/>
  <c r="E105" i="10"/>
  <c r="D105" i="10"/>
  <c r="C105" i="10"/>
  <c r="F105" i="10" s="1"/>
  <c r="F105" i="6" s="1"/>
  <c r="I104" i="10"/>
  <c r="H104" i="10"/>
  <c r="G104" i="10"/>
  <c r="E104" i="10"/>
  <c r="D104" i="10"/>
  <c r="C104" i="10"/>
  <c r="I103" i="10"/>
  <c r="H103" i="10"/>
  <c r="G103" i="10"/>
  <c r="E103" i="10"/>
  <c r="D103" i="10"/>
  <c r="C103" i="10"/>
  <c r="F103" i="10" s="1"/>
  <c r="F103" i="6" s="1"/>
  <c r="I102" i="10"/>
  <c r="H102" i="10"/>
  <c r="G102" i="10"/>
  <c r="E102" i="10"/>
  <c r="D102" i="10"/>
  <c r="C102" i="10"/>
  <c r="I101" i="10"/>
  <c r="H101" i="10"/>
  <c r="G101" i="10"/>
  <c r="E101" i="10"/>
  <c r="D101" i="10"/>
  <c r="C101" i="10"/>
  <c r="F101" i="10" s="1"/>
  <c r="F101" i="6" s="1"/>
  <c r="I100" i="10"/>
  <c r="H100" i="10"/>
  <c r="G100" i="10"/>
  <c r="E100" i="10"/>
  <c r="D100" i="10"/>
  <c r="C100" i="10"/>
  <c r="I99" i="10"/>
  <c r="H99" i="10"/>
  <c r="G99" i="10"/>
  <c r="E99" i="10"/>
  <c r="D99" i="10"/>
  <c r="C99" i="10"/>
  <c r="F99" i="10" s="1"/>
  <c r="F99" i="6" s="1"/>
  <c r="I98" i="10"/>
  <c r="H98" i="10"/>
  <c r="G98" i="10"/>
  <c r="E98" i="10"/>
  <c r="D98" i="10"/>
  <c r="C98" i="10"/>
  <c r="I97" i="10"/>
  <c r="H97" i="10"/>
  <c r="G97" i="10"/>
  <c r="E97" i="10"/>
  <c r="D97" i="10"/>
  <c r="C97" i="10"/>
  <c r="F97" i="10" s="1"/>
  <c r="F97" i="6" s="1"/>
  <c r="I96" i="10"/>
  <c r="H96" i="10"/>
  <c r="G96" i="10"/>
  <c r="E96" i="10"/>
  <c r="D96" i="10"/>
  <c r="C96" i="10"/>
  <c r="I95" i="10"/>
  <c r="H95" i="10"/>
  <c r="G95" i="10"/>
  <c r="E95" i="10"/>
  <c r="D95" i="10"/>
  <c r="C95" i="10"/>
  <c r="F95" i="10" s="1"/>
  <c r="F95" i="6" s="1"/>
  <c r="I94" i="10"/>
  <c r="H94" i="10"/>
  <c r="G94" i="10"/>
  <c r="E94" i="10"/>
  <c r="D94" i="10"/>
  <c r="C94" i="10"/>
  <c r="I93" i="10"/>
  <c r="H93" i="10"/>
  <c r="G93" i="10"/>
  <c r="E93" i="10"/>
  <c r="D93" i="10"/>
  <c r="C93" i="10"/>
  <c r="F93" i="10" s="1"/>
  <c r="F93" i="6" s="1"/>
  <c r="I87" i="10"/>
  <c r="H87" i="10"/>
  <c r="G87" i="10"/>
  <c r="E87" i="10"/>
  <c r="D87" i="10"/>
  <c r="C87" i="10"/>
  <c r="I86" i="10"/>
  <c r="H86" i="10"/>
  <c r="G86" i="10"/>
  <c r="E86" i="10"/>
  <c r="D86" i="10"/>
  <c r="C86" i="10"/>
  <c r="F86" i="10" s="1"/>
  <c r="F86" i="6" s="1"/>
  <c r="I85" i="10"/>
  <c r="H85" i="10"/>
  <c r="G85" i="10"/>
  <c r="E85" i="10"/>
  <c r="D85" i="10"/>
  <c r="C85" i="10"/>
  <c r="I84" i="10"/>
  <c r="H84" i="10"/>
  <c r="G84" i="10"/>
  <c r="E84" i="10"/>
  <c r="D84" i="10"/>
  <c r="C84" i="10"/>
  <c r="F84" i="10" s="1"/>
  <c r="F84" i="6" s="1"/>
  <c r="I83" i="10"/>
  <c r="H83" i="10"/>
  <c r="G83" i="10"/>
  <c r="E83" i="10"/>
  <c r="E89" i="10" s="1"/>
  <c r="D83" i="10"/>
  <c r="C83" i="10"/>
  <c r="I82" i="10"/>
  <c r="H82" i="10"/>
  <c r="H88" i="10" s="1"/>
  <c r="G82" i="10"/>
  <c r="E82" i="10"/>
  <c r="D82" i="10"/>
  <c r="C82" i="10"/>
  <c r="F82" i="10" s="1"/>
  <c r="F82" i="6" s="1"/>
  <c r="I76" i="10"/>
  <c r="H76" i="10"/>
  <c r="G76" i="10"/>
  <c r="E76" i="10"/>
  <c r="D76" i="10"/>
  <c r="C76" i="10"/>
  <c r="I75" i="10"/>
  <c r="H75" i="10"/>
  <c r="G75" i="10"/>
  <c r="E75" i="10"/>
  <c r="D75" i="10"/>
  <c r="C75" i="10"/>
  <c r="F75" i="10" s="1"/>
  <c r="F75" i="6" s="1"/>
  <c r="I74" i="10"/>
  <c r="H74" i="10"/>
  <c r="G74" i="10"/>
  <c r="E74" i="10"/>
  <c r="D74" i="10"/>
  <c r="C74" i="10"/>
  <c r="I73" i="10"/>
  <c r="H73" i="10"/>
  <c r="G73" i="10"/>
  <c r="E73" i="10"/>
  <c r="D73" i="10"/>
  <c r="C73" i="10"/>
  <c r="F73" i="10" s="1"/>
  <c r="F73" i="6" s="1"/>
  <c r="I72" i="10"/>
  <c r="H72" i="10"/>
  <c r="G72" i="10"/>
  <c r="E72" i="10"/>
  <c r="D72" i="10"/>
  <c r="C72" i="10"/>
  <c r="I71" i="10"/>
  <c r="H71" i="10"/>
  <c r="G71" i="10"/>
  <c r="E71" i="10"/>
  <c r="D71" i="10"/>
  <c r="C71" i="10"/>
  <c r="F71" i="10" s="1"/>
  <c r="F71" i="6" s="1"/>
  <c r="I70" i="10"/>
  <c r="H70" i="10"/>
  <c r="G70" i="10"/>
  <c r="E70" i="10"/>
  <c r="D70" i="10"/>
  <c r="C70" i="10"/>
  <c r="I69" i="10"/>
  <c r="H69" i="10"/>
  <c r="G69" i="10"/>
  <c r="E69" i="10"/>
  <c r="D69" i="10"/>
  <c r="C69" i="10"/>
  <c r="F69" i="10" s="1"/>
  <c r="F69" i="6" s="1"/>
  <c r="I67" i="10"/>
  <c r="H67" i="10"/>
  <c r="G67" i="10"/>
  <c r="E67" i="10"/>
  <c r="D67" i="10"/>
  <c r="C67" i="10"/>
  <c r="I66" i="10"/>
  <c r="H66" i="10"/>
  <c r="G66" i="10"/>
  <c r="E66" i="10"/>
  <c r="D66" i="10"/>
  <c r="C66" i="10"/>
  <c r="F66" i="10" s="1"/>
  <c r="F66" i="6" s="1"/>
  <c r="I65" i="10"/>
  <c r="H65" i="10"/>
  <c r="G65" i="10"/>
  <c r="E65" i="10"/>
  <c r="D65" i="10"/>
  <c r="C65" i="10"/>
  <c r="I64" i="10"/>
  <c r="H64" i="10"/>
  <c r="G64" i="10"/>
  <c r="E64" i="10"/>
  <c r="D64" i="10"/>
  <c r="C64" i="10"/>
  <c r="F64" i="10" s="1"/>
  <c r="F64" i="6" s="1"/>
  <c r="I63" i="10"/>
  <c r="H63" i="10"/>
  <c r="G63" i="10"/>
  <c r="E63" i="10"/>
  <c r="D63" i="10"/>
  <c r="C63" i="10"/>
  <c r="I62" i="10"/>
  <c r="H62" i="10"/>
  <c r="G62" i="10"/>
  <c r="E62" i="10"/>
  <c r="D62" i="10"/>
  <c r="C62" i="10"/>
  <c r="F62" i="10" s="1"/>
  <c r="F62" i="6" s="1"/>
  <c r="I61" i="10"/>
  <c r="H61" i="10"/>
  <c r="G61" i="10"/>
  <c r="E61" i="10"/>
  <c r="D61" i="10"/>
  <c r="C61" i="10"/>
  <c r="I60" i="10"/>
  <c r="H60" i="10"/>
  <c r="G60" i="10"/>
  <c r="E60" i="10"/>
  <c r="D60" i="10"/>
  <c r="C60" i="10"/>
  <c r="F60" i="10" s="1"/>
  <c r="F60" i="6" s="1"/>
  <c r="I53" i="10"/>
  <c r="H53" i="10"/>
  <c r="G53" i="10"/>
  <c r="F53" i="10"/>
  <c r="F53" i="6" s="1"/>
  <c r="E53" i="10"/>
  <c r="D53" i="10"/>
  <c r="C53" i="10"/>
  <c r="J52" i="10"/>
  <c r="Q52" i="6" s="1"/>
  <c r="I52" i="10"/>
  <c r="H52" i="10"/>
  <c r="G52" i="10"/>
  <c r="F52" i="10"/>
  <c r="F52" i="6" s="1"/>
  <c r="E52" i="10"/>
  <c r="D52" i="10"/>
  <c r="C52" i="10"/>
  <c r="J51" i="10"/>
  <c r="Q51" i="6" s="1"/>
  <c r="I51" i="10"/>
  <c r="H51" i="10"/>
  <c r="G51" i="10"/>
  <c r="F51" i="10"/>
  <c r="F51" i="6" s="1"/>
  <c r="E51" i="10"/>
  <c r="D51" i="10"/>
  <c r="C51" i="10"/>
  <c r="J50" i="10"/>
  <c r="Q50" i="6" s="1"/>
  <c r="I50" i="10"/>
  <c r="H50" i="10"/>
  <c r="G50" i="10"/>
  <c r="F50" i="10"/>
  <c r="F50" i="6" s="1"/>
  <c r="E50" i="10"/>
  <c r="D50" i="10"/>
  <c r="C50" i="10"/>
  <c r="J49" i="10"/>
  <c r="Q49" i="6" s="1"/>
  <c r="I49" i="10"/>
  <c r="H49" i="10"/>
  <c r="G49" i="10"/>
  <c r="F49" i="10"/>
  <c r="F49" i="6" s="1"/>
  <c r="E49" i="10"/>
  <c r="D49" i="10"/>
  <c r="C49" i="10"/>
  <c r="J48" i="10"/>
  <c r="Q48" i="6" s="1"/>
  <c r="I48" i="10"/>
  <c r="H48" i="10"/>
  <c r="G48" i="10"/>
  <c r="F48" i="10"/>
  <c r="F48" i="6" s="1"/>
  <c r="E48" i="10"/>
  <c r="D48" i="10"/>
  <c r="C48" i="10"/>
  <c r="J47" i="10"/>
  <c r="Q47" i="6" s="1"/>
  <c r="I47" i="10"/>
  <c r="H47" i="10"/>
  <c r="G47" i="10"/>
  <c r="E47" i="10"/>
  <c r="D47" i="10"/>
  <c r="C47" i="10"/>
  <c r="I46" i="10"/>
  <c r="H46" i="10"/>
  <c r="G46" i="10"/>
  <c r="E46" i="10"/>
  <c r="D46" i="10"/>
  <c r="C46" i="10"/>
  <c r="I40" i="10"/>
  <c r="H40" i="10"/>
  <c r="G40" i="10"/>
  <c r="J40" i="10" s="1"/>
  <c r="Q40" i="6" s="1"/>
  <c r="E40" i="10"/>
  <c r="D40" i="10"/>
  <c r="C40" i="10"/>
  <c r="I39" i="10"/>
  <c r="H39" i="10"/>
  <c r="G39" i="10"/>
  <c r="E39" i="10"/>
  <c r="D39" i="10"/>
  <c r="C39" i="10"/>
  <c r="I38" i="10"/>
  <c r="H38" i="10"/>
  <c r="G38" i="10"/>
  <c r="J38" i="10" s="1"/>
  <c r="Q38" i="6" s="1"/>
  <c r="E38" i="10"/>
  <c r="D38" i="10"/>
  <c r="C38" i="10"/>
  <c r="I37" i="10"/>
  <c r="H37" i="10"/>
  <c r="G37" i="10"/>
  <c r="E37" i="10"/>
  <c r="D37" i="10"/>
  <c r="C37" i="10"/>
  <c r="I36" i="10"/>
  <c r="H36" i="10"/>
  <c r="G36" i="10"/>
  <c r="J36" i="10" s="1"/>
  <c r="Q36" i="6" s="1"/>
  <c r="E36" i="10"/>
  <c r="D36" i="10"/>
  <c r="C36" i="10"/>
  <c r="I35" i="10"/>
  <c r="H35" i="10"/>
  <c r="G35" i="10"/>
  <c r="E35" i="10"/>
  <c r="D35" i="10"/>
  <c r="C35" i="10"/>
  <c r="I34" i="10"/>
  <c r="H34" i="10"/>
  <c r="G34" i="10"/>
  <c r="J34" i="10" s="1"/>
  <c r="Q34" i="6" s="1"/>
  <c r="E34" i="10"/>
  <c r="D34" i="10"/>
  <c r="C34" i="10"/>
  <c r="I33" i="10"/>
  <c r="H33" i="10"/>
  <c r="G33" i="10"/>
  <c r="E33" i="10"/>
  <c r="D33" i="10"/>
  <c r="C33" i="10"/>
  <c r="I32" i="10"/>
  <c r="H32" i="10"/>
  <c r="G32" i="10"/>
  <c r="J32" i="10" s="1"/>
  <c r="Q32" i="6" s="1"/>
  <c r="E32" i="10"/>
  <c r="D32" i="10"/>
  <c r="C32" i="10"/>
  <c r="I31" i="10"/>
  <c r="H31" i="10"/>
  <c r="G31" i="10"/>
  <c r="E31" i="10"/>
  <c r="D31" i="10"/>
  <c r="C31" i="10"/>
  <c r="F31" i="10" s="1"/>
  <c r="F31" i="6" s="1"/>
  <c r="I30" i="10"/>
  <c r="H30" i="10"/>
  <c r="G30" i="10"/>
  <c r="E30" i="10"/>
  <c r="D30" i="10"/>
  <c r="C30" i="10"/>
  <c r="I29" i="10"/>
  <c r="H29" i="10"/>
  <c r="G29" i="10"/>
  <c r="E29" i="10"/>
  <c r="D29" i="10"/>
  <c r="C29" i="10"/>
  <c r="F29" i="10" s="1"/>
  <c r="F29" i="6" s="1"/>
  <c r="I28" i="10"/>
  <c r="H28" i="10"/>
  <c r="G28" i="10"/>
  <c r="G42" i="10" s="1"/>
  <c r="E28" i="10"/>
  <c r="E42" i="10" s="1"/>
  <c r="D28" i="10"/>
  <c r="C28" i="10"/>
  <c r="I27" i="10"/>
  <c r="I41" i="10" s="1"/>
  <c r="H27" i="10"/>
  <c r="H41" i="10" s="1"/>
  <c r="G27" i="10"/>
  <c r="E27" i="10"/>
  <c r="D27" i="10"/>
  <c r="D41" i="10" s="1"/>
  <c r="C27" i="10"/>
  <c r="F27" i="10" s="1"/>
  <c r="F27" i="6" s="1"/>
  <c r="I21" i="10"/>
  <c r="H21" i="10"/>
  <c r="G21" i="10"/>
  <c r="E21" i="10"/>
  <c r="D21" i="10"/>
  <c r="C21" i="10"/>
  <c r="I20" i="10"/>
  <c r="H20" i="10"/>
  <c r="G20" i="10"/>
  <c r="E20" i="10"/>
  <c r="D20" i="10"/>
  <c r="C20" i="10"/>
  <c r="F20" i="10" s="1"/>
  <c r="F20" i="6" s="1"/>
  <c r="I19" i="10"/>
  <c r="H19" i="10"/>
  <c r="G19" i="10"/>
  <c r="E19" i="10"/>
  <c r="D19" i="10"/>
  <c r="C19" i="10"/>
  <c r="I18" i="10"/>
  <c r="H18" i="10"/>
  <c r="G18" i="10"/>
  <c r="E18" i="10"/>
  <c r="D18" i="10"/>
  <c r="C18" i="10"/>
  <c r="F18" i="10" s="1"/>
  <c r="F18" i="6" s="1"/>
  <c r="I17" i="10"/>
  <c r="H17" i="10"/>
  <c r="G17" i="10"/>
  <c r="E17" i="10"/>
  <c r="D17" i="10"/>
  <c r="C17" i="10"/>
  <c r="I16" i="10"/>
  <c r="H16" i="10"/>
  <c r="G16" i="10"/>
  <c r="E16" i="10"/>
  <c r="D16" i="10"/>
  <c r="C16" i="10"/>
  <c r="I15" i="10"/>
  <c r="H15" i="10"/>
  <c r="G15" i="10"/>
  <c r="E15" i="10"/>
  <c r="D15" i="10"/>
  <c r="C15" i="10"/>
  <c r="I14" i="10"/>
  <c r="H14" i="10"/>
  <c r="G14" i="10"/>
  <c r="E14" i="10"/>
  <c r="D14" i="10"/>
  <c r="C14" i="10"/>
  <c r="I13" i="10"/>
  <c r="H13" i="10"/>
  <c r="G13" i="10"/>
  <c r="E13" i="10"/>
  <c r="D13" i="10"/>
  <c r="C13" i="10"/>
  <c r="I12" i="10"/>
  <c r="H12" i="10"/>
  <c r="G12" i="10"/>
  <c r="E12" i="10"/>
  <c r="D12" i="10"/>
  <c r="C12" i="10"/>
  <c r="I11" i="10"/>
  <c r="H11" i="10"/>
  <c r="G11" i="10"/>
  <c r="E11" i="10"/>
  <c r="D11" i="10"/>
  <c r="C11" i="10"/>
  <c r="I10" i="10"/>
  <c r="H10" i="10"/>
  <c r="G10" i="10"/>
  <c r="E10" i="10"/>
  <c r="D10" i="10"/>
  <c r="C10" i="10"/>
  <c r="I9" i="10"/>
  <c r="H9" i="10"/>
  <c r="G9" i="10"/>
  <c r="E9" i="10"/>
  <c r="D9" i="10"/>
  <c r="C9" i="10"/>
  <c r="I8" i="10"/>
  <c r="H8" i="10"/>
  <c r="G8" i="10"/>
  <c r="E8" i="10"/>
  <c r="D8" i="10"/>
  <c r="C8" i="10"/>
  <c r="I7" i="10"/>
  <c r="H7" i="10"/>
  <c r="G7" i="10"/>
  <c r="E7" i="10"/>
  <c r="D7" i="10"/>
  <c r="C7" i="10"/>
  <c r="I6" i="10"/>
  <c r="H6" i="10"/>
  <c r="G6" i="10"/>
  <c r="E6" i="10"/>
  <c r="D6" i="10"/>
  <c r="C6" i="10"/>
  <c r="I5" i="10"/>
  <c r="I23" i="10" s="1"/>
  <c r="H5" i="10"/>
  <c r="G5" i="10"/>
  <c r="E5" i="10"/>
  <c r="D5" i="10"/>
  <c r="D23" i="10" s="1"/>
  <c r="C5" i="10"/>
  <c r="H4" i="10"/>
  <c r="I4" i="10"/>
  <c r="D4" i="10"/>
  <c r="E4" i="10"/>
  <c r="I117" i="9"/>
  <c r="H117" i="9"/>
  <c r="G117" i="9"/>
  <c r="E117" i="9"/>
  <c r="D117" i="9"/>
  <c r="C117" i="9"/>
  <c r="I116" i="9"/>
  <c r="H116" i="9"/>
  <c r="G116" i="9"/>
  <c r="E116" i="9"/>
  <c r="D116" i="9"/>
  <c r="C116" i="9"/>
  <c r="I115" i="9"/>
  <c r="I119" i="9" s="1"/>
  <c r="H115" i="9"/>
  <c r="H119" i="9" s="1"/>
  <c r="G115" i="9"/>
  <c r="E115" i="9"/>
  <c r="D115" i="9"/>
  <c r="D119" i="9" s="1"/>
  <c r="C115" i="9"/>
  <c r="C119" i="9" s="1"/>
  <c r="I114" i="9"/>
  <c r="H114" i="9"/>
  <c r="H118" i="9" s="1"/>
  <c r="G114" i="9"/>
  <c r="G118" i="9" s="1"/>
  <c r="E114" i="9"/>
  <c r="E118" i="9" s="1"/>
  <c r="D114" i="9"/>
  <c r="C114" i="9"/>
  <c r="I108" i="9"/>
  <c r="H108" i="9"/>
  <c r="G108" i="9"/>
  <c r="E108" i="9"/>
  <c r="D108" i="9"/>
  <c r="C108" i="9"/>
  <c r="I107" i="9"/>
  <c r="H107" i="9"/>
  <c r="G107" i="9"/>
  <c r="E107" i="9"/>
  <c r="D107" i="9"/>
  <c r="C107" i="9"/>
  <c r="I106" i="9"/>
  <c r="H106" i="9"/>
  <c r="G106" i="9"/>
  <c r="E106" i="9"/>
  <c r="D106" i="9"/>
  <c r="C106" i="9"/>
  <c r="I105" i="9"/>
  <c r="H105" i="9"/>
  <c r="G105" i="9"/>
  <c r="E105" i="9"/>
  <c r="D105" i="9"/>
  <c r="C105" i="9"/>
  <c r="I104" i="9"/>
  <c r="H104" i="9"/>
  <c r="G104" i="9"/>
  <c r="E104" i="9"/>
  <c r="D104" i="9"/>
  <c r="C104" i="9"/>
  <c r="I103" i="9"/>
  <c r="H103" i="9"/>
  <c r="G103" i="9"/>
  <c r="E103" i="9"/>
  <c r="D103" i="9"/>
  <c r="C103" i="9"/>
  <c r="I102" i="9"/>
  <c r="H102" i="9"/>
  <c r="G102" i="9"/>
  <c r="E102" i="9"/>
  <c r="D102" i="9"/>
  <c r="C102" i="9"/>
  <c r="I101" i="9"/>
  <c r="H101" i="9"/>
  <c r="G101" i="9"/>
  <c r="E101" i="9"/>
  <c r="D101" i="9"/>
  <c r="C101" i="9"/>
  <c r="I100" i="9"/>
  <c r="H100" i="9"/>
  <c r="G100" i="9"/>
  <c r="E100" i="9"/>
  <c r="D100" i="9"/>
  <c r="C100" i="9"/>
  <c r="I99" i="9"/>
  <c r="H99" i="9"/>
  <c r="G99" i="9"/>
  <c r="E99" i="9"/>
  <c r="D99" i="9"/>
  <c r="C99" i="9"/>
  <c r="I98" i="9"/>
  <c r="H98" i="9"/>
  <c r="G98" i="9"/>
  <c r="E98" i="9"/>
  <c r="D98" i="9"/>
  <c r="C98" i="9"/>
  <c r="I97" i="9"/>
  <c r="H97" i="9"/>
  <c r="G97" i="9"/>
  <c r="E97" i="9"/>
  <c r="D97" i="9"/>
  <c r="C97" i="9"/>
  <c r="I96" i="9"/>
  <c r="H96" i="9"/>
  <c r="G96" i="9"/>
  <c r="E96" i="9"/>
  <c r="D96" i="9"/>
  <c r="C96" i="9"/>
  <c r="I95" i="9"/>
  <c r="H95" i="9"/>
  <c r="G95" i="9"/>
  <c r="E95" i="9"/>
  <c r="D95" i="9"/>
  <c r="C95" i="9"/>
  <c r="I94" i="9"/>
  <c r="H94" i="9"/>
  <c r="H110" i="9" s="1"/>
  <c r="G94" i="9"/>
  <c r="E94" i="9"/>
  <c r="D94" i="9"/>
  <c r="C94" i="9"/>
  <c r="C110" i="9" s="1"/>
  <c r="I93" i="9"/>
  <c r="H93" i="9"/>
  <c r="H109" i="9" s="1"/>
  <c r="G93" i="9"/>
  <c r="E93" i="9"/>
  <c r="E109" i="9" s="1"/>
  <c r="D93" i="9"/>
  <c r="C93" i="9"/>
  <c r="I87" i="9"/>
  <c r="H87" i="9"/>
  <c r="G87" i="9"/>
  <c r="E87" i="9"/>
  <c r="D87" i="9"/>
  <c r="C87" i="9"/>
  <c r="I86" i="9"/>
  <c r="H86" i="9"/>
  <c r="G86" i="9"/>
  <c r="E86" i="9"/>
  <c r="D86" i="9"/>
  <c r="C86" i="9"/>
  <c r="I85" i="9"/>
  <c r="H85" i="9"/>
  <c r="G85" i="9"/>
  <c r="E85" i="9"/>
  <c r="D85" i="9"/>
  <c r="C85" i="9"/>
  <c r="I84" i="9"/>
  <c r="H84" i="9"/>
  <c r="G84" i="9"/>
  <c r="E84" i="9"/>
  <c r="D84" i="9"/>
  <c r="C84" i="9"/>
  <c r="I83" i="9"/>
  <c r="H83" i="9"/>
  <c r="H89" i="9" s="1"/>
  <c r="G83" i="9"/>
  <c r="E83" i="9"/>
  <c r="D83" i="9"/>
  <c r="C83" i="9"/>
  <c r="C89" i="9" s="1"/>
  <c r="I82" i="9"/>
  <c r="H82" i="9"/>
  <c r="H88" i="9" s="1"/>
  <c r="G82" i="9"/>
  <c r="E82" i="9"/>
  <c r="E88" i="9" s="1"/>
  <c r="D82" i="9"/>
  <c r="C82" i="9"/>
  <c r="I76" i="9"/>
  <c r="H76" i="9"/>
  <c r="G76" i="9"/>
  <c r="E76" i="9"/>
  <c r="D76" i="9"/>
  <c r="C76" i="9"/>
  <c r="I75" i="9"/>
  <c r="H75" i="9"/>
  <c r="G75" i="9"/>
  <c r="E75" i="9"/>
  <c r="D75" i="9"/>
  <c r="C75" i="9"/>
  <c r="I74" i="9"/>
  <c r="H74" i="9"/>
  <c r="G74" i="9"/>
  <c r="E74" i="9"/>
  <c r="D74" i="9"/>
  <c r="C74" i="9"/>
  <c r="I73" i="9"/>
  <c r="H73" i="9"/>
  <c r="G73" i="9"/>
  <c r="E73" i="9"/>
  <c r="D73" i="9"/>
  <c r="C73" i="9"/>
  <c r="I72" i="9"/>
  <c r="H72" i="9"/>
  <c r="G72" i="9"/>
  <c r="E72" i="9"/>
  <c r="D72" i="9"/>
  <c r="C72" i="9"/>
  <c r="I71" i="9"/>
  <c r="H71" i="9"/>
  <c r="G71" i="9"/>
  <c r="E71" i="9"/>
  <c r="D71" i="9"/>
  <c r="C71" i="9"/>
  <c r="I70" i="9"/>
  <c r="H70" i="9"/>
  <c r="G70" i="9"/>
  <c r="E70" i="9"/>
  <c r="D70" i="9"/>
  <c r="C70" i="9"/>
  <c r="I69" i="9"/>
  <c r="H69" i="9"/>
  <c r="G69" i="9"/>
  <c r="E69" i="9"/>
  <c r="E68" i="9" s="1"/>
  <c r="D69" i="9"/>
  <c r="C69" i="9"/>
  <c r="I67" i="9"/>
  <c r="H67" i="9"/>
  <c r="G67" i="9"/>
  <c r="E67" i="9"/>
  <c r="D67" i="9"/>
  <c r="C67" i="9"/>
  <c r="I66" i="9"/>
  <c r="H66" i="9"/>
  <c r="G66" i="9"/>
  <c r="E66" i="9"/>
  <c r="D66" i="9"/>
  <c r="C66" i="9"/>
  <c r="I65" i="9"/>
  <c r="H65" i="9"/>
  <c r="G65" i="9"/>
  <c r="E65" i="9"/>
  <c r="D65" i="9"/>
  <c r="C65" i="9"/>
  <c r="I64" i="9"/>
  <c r="H64" i="9"/>
  <c r="G64" i="9"/>
  <c r="E64" i="9"/>
  <c r="D64" i="9"/>
  <c r="C64" i="9"/>
  <c r="I63" i="9"/>
  <c r="H63" i="9"/>
  <c r="G63" i="9"/>
  <c r="E63" i="9"/>
  <c r="D63" i="9"/>
  <c r="C63" i="9"/>
  <c r="I62" i="9"/>
  <c r="H62" i="9"/>
  <c r="G62" i="9"/>
  <c r="E62" i="9"/>
  <c r="D62" i="9"/>
  <c r="C62" i="9"/>
  <c r="I61" i="9"/>
  <c r="H61" i="9"/>
  <c r="G61" i="9"/>
  <c r="E61" i="9"/>
  <c r="D61" i="9"/>
  <c r="C61" i="9"/>
  <c r="I60" i="9"/>
  <c r="H60" i="9"/>
  <c r="G60" i="9"/>
  <c r="E60" i="9"/>
  <c r="D60" i="9"/>
  <c r="C60" i="9"/>
  <c r="I53" i="9"/>
  <c r="H53" i="9"/>
  <c r="G53" i="9"/>
  <c r="E53" i="9"/>
  <c r="D53" i="9"/>
  <c r="C53" i="9"/>
  <c r="F53" i="9" s="1"/>
  <c r="I52" i="9"/>
  <c r="H52" i="9"/>
  <c r="G52" i="9"/>
  <c r="J52" i="9" s="1"/>
  <c r="E52" i="9"/>
  <c r="D52" i="9"/>
  <c r="C52" i="9"/>
  <c r="I51" i="9"/>
  <c r="H51" i="9"/>
  <c r="G51" i="9"/>
  <c r="E51" i="9"/>
  <c r="D51" i="9"/>
  <c r="C51" i="9"/>
  <c r="F51" i="9" s="1"/>
  <c r="I50" i="9"/>
  <c r="H50" i="9"/>
  <c r="G50" i="9"/>
  <c r="J50" i="9" s="1"/>
  <c r="E50" i="9"/>
  <c r="D50" i="9"/>
  <c r="C50" i="9"/>
  <c r="I49" i="9"/>
  <c r="H49" i="9"/>
  <c r="G49" i="9"/>
  <c r="E49" i="9"/>
  <c r="D49" i="9"/>
  <c r="C49" i="9"/>
  <c r="F49" i="9" s="1"/>
  <c r="I48" i="9"/>
  <c r="H48" i="9"/>
  <c r="G48" i="9"/>
  <c r="J48" i="9" s="1"/>
  <c r="E48" i="9"/>
  <c r="D48" i="9"/>
  <c r="C48" i="9"/>
  <c r="I47" i="9"/>
  <c r="H47" i="9"/>
  <c r="H55" i="9" s="1"/>
  <c r="G47" i="9"/>
  <c r="E47" i="9"/>
  <c r="D47" i="9"/>
  <c r="C47" i="9"/>
  <c r="F47" i="9" s="1"/>
  <c r="I46" i="9"/>
  <c r="H46" i="9"/>
  <c r="H54" i="9" s="1"/>
  <c r="G46" i="9"/>
  <c r="J46" i="9" s="1"/>
  <c r="E46" i="9"/>
  <c r="D46" i="9"/>
  <c r="C46" i="9"/>
  <c r="I40" i="9"/>
  <c r="H40" i="9"/>
  <c r="J40" i="9" s="1"/>
  <c r="G40" i="9"/>
  <c r="E40" i="9"/>
  <c r="D40" i="9"/>
  <c r="C40" i="9"/>
  <c r="I39" i="9"/>
  <c r="H39" i="9"/>
  <c r="G39" i="9"/>
  <c r="E39" i="9"/>
  <c r="D39" i="9"/>
  <c r="C39" i="9"/>
  <c r="I38" i="9"/>
  <c r="H38" i="9"/>
  <c r="J38" i="9" s="1"/>
  <c r="G38" i="9"/>
  <c r="E38" i="9"/>
  <c r="D38" i="9"/>
  <c r="C38" i="9"/>
  <c r="I37" i="9"/>
  <c r="H37" i="9"/>
  <c r="G37" i="9"/>
  <c r="E37" i="9"/>
  <c r="D37" i="9"/>
  <c r="C37" i="9"/>
  <c r="I36" i="9"/>
  <c r="H36" i="9"/>
  <c r="J36" i="9" s="1"/>
  <c r="G36" i="9"/>
  <c r="E36" i="9"/>
  <c r="D36" i="9"/>
  <c r="C36" i="9"/>
  <c r="I35" i="9"/>
  <c r="H35" i="9"/>
  <c r="G35" i="9"/>
  <c r="E35" i="9"/>
  <c r="D35" i="9"/>
  <c r="C35" i="9"/>
  <c r="I34" i="9"/>
  <c r="H34" i="9"/>
  <c r="J34" i="9" s="1"/>
  <c r="G34" i="9"/>
  <c r="E34" i="9"/>
  <c r="D34" i="9"/>
  <c r="C34" i="9"/>
  <c r="I33" i="9"/>
  <c r="H33" i="9"/>
  <c r="G33" i="9"/>
  <c r="E33" i="9"/>
  <c r="D33" i="9"/>
  <c r="C33" i="9"/>
  <c r="I32" i="9"/>
  <c r="H32" i="9"/>
  <c r="J32" i="9" s="1"/>
  <c r="G32" i="9"/>
  <c r="E32" i="9"/>
  <c r="D32" i="9"/>
  <c r="C32" i="9"/>
  <c r="I31" i="9"/>
  <c r="H31" i="9"/>
  <c r="G31" i="9"/>
  <c r="E31" i="9"/>
  <c r="D31" i="9"/>
  <c r="C31" i="9"/>
  <c r="I30" i="9"/>
  <c r="H30" i="9"/>
  <c r="J30" i="9" s="1"/>
  <c r="G30" i="9"/>
  <c r="E30" i="9"/>
  <c r="D30" i="9"/>
  <c r="C30" i="9"/>
  <c r="I29" i="9"/>
  <c r="H29" i="9"/>
  <c r="G29" i="9"/>
  <c r="E29" i="9"/>
  <c r="D29" i="9"/>
  <c r="C29" i="9"/>
  <c r="I28" i="9"/>
  <c r="H28" i="9"/>
  <c r="J28" i="9" s="1"/>
  <c r="G28" i="9"/>
  <c r="E28" i="9"/>
  <c r="E42" i="9" s="1"/>
  <c r="D28" i="9"/>
  <c r="C28" i="9"/>
  <c r="I27" i="9"/>
  <c r="I41" i="9" s="1"/>
  <c r="H27" i="9"/>
  <c r="G27" i="9"/>
  <c r="E27" i="9"/>
  <c r="D27" i="9"/>
  <c r="D41" i="9" s="1"/>
  <c r="C27" i="9"/>
  <c r="I21" i="9"/>
  <c r="H21" i="9"/>
  <c r="G21" i="9"/>
  <c r="E21" i="9"/>
  <c r="D21" i="9"/>
  <c r="C21" i="9"/>
  <c r="F21" i="9" s="1"/>
  <c r="I20" i="9"/>
  <c r="H20" i="9"/>
  <c r="G20" i="9"/>
  <c r="J20" i="9" s="1"/>
  <c r="E20" i="9"/>
  <c r="D20" i="9"/>
  <c r="C20" i="9"/>
  <c r="I19" i="9"/>
  <c r="H19" i="9"/>
  <c r="G19" i="9"/>
  <c r="E19" i="9"/>
  <c r="D19" i="9"/>
  <c r="C19" i="9"/>
  <c r="F19" i="9" s="1"/>
  <c r="I18" i="9"/>
  <c r="H18" i="9"/>
  <c r="G18" i="9"/>
  <c r="J18" i="9" s="1"/>
  <c r="E18" i="9"/>
  <c r="D18" i="9"/>
  <c r="C18" i="9"/>
  <c r="I17" i="9"/>
  <c r="H17" i="9"/>
  <c r="G17" i="9"/>
  <c r="E17" i="9"/>
  <c r="D17" i="9"/>
  <c r="C17" i="9"/>
  <c r="F17" i="9" s="1"/>
  <c r="I16" i="9"/>
  <c r="H16" i="9"/>
  <c r="G16" i="9"/>
  <c r="J16" i="9" s="1"/>
  <c r="E16" i="9"/>
  <c r="D16" i="9"/>
  <c r="C16" i="9"/>
  <c r="I15" i="9"/>
  <c r="H15" i="9"/>
  <c r="G15" i="9"/>
  <c r="E15" i="9"/>
  <c r="D15" i="9"/>
  <c r="C15" i="9"/>
  <c r="F15" i="9" s="1"/>
  <c r="I14" i="9"/>
  <c r="H14" i="9"/>
  <c r="G14" i="9"/>
  <c r="J14" i="9" s="1"/>
  <c r="E14" i="9"/>
  <c r="D14" i="9"/>
  <c r="C14" i="9"/>
  <c r="I13" i="9"/>
  <c r="H13" i="9"/>
  <c r="G13" i="9"/>
  <c r="E13" i="9"/>
  <c r="D13" i="9"/>
  <c r="C13" i="9"/>
  <c r="F13" i="9" s="1"/>
  <c r="I12" i="9"/>
  <c r="H12" i="9"/>
  <c r="G12" i="9"/>
  <c r="J12" i="9" s="1"/>
  <c r="J12" i="2" s="1"/>
  <c r="E12" i="9"/>
  <c r="D12" i="9"/>
  <c r="C12" i="9"/>
  <c r="I11" i="9"/>
  <c r="H11" i="9"/>
  <c r="G11" i="9"/>
  <c r="E11" i="9"/>
  <c r="D11" i="9"/>
  <c r="C11" i="9"/>
  <c r="F11" i="9" s="1"/>
  <c r="I10" i="9"/>
  <c r="H10" i="9"/>
  <c r="G10" i="9"/>
  <c r="J10" i="9" s="1"/>
  <c r="E10" i="9"/>
  <c r="D10" i="9"/>
  <c r="C10" i="9"/>
  <c r="I9" i="9"/>
  <c r="H9" i="9"/>
  <c r="G9" i="9"/>
  <c r="E9" i="9"/>
  <c r="D9" i="9"/>
  <c r="C9" i="9"/>
  <c r="F9" i="9" s="1"/>
  <c r="I8" i="9"/>
  <c r="H8" i="9"/>
  <c r="G8" i="9"/>
  <c r="J8" i="9" s="1"/>
  <c r="J8" i="2" s="1"/>
  <c r="E8" i="9"/>
  <c r="D8" i="9"/>
  <c r="C8" i="9"/>
  <c r="I7" i="9"/>
  <c r="H7" i="9"/>
  <c r="G7" i="9"/>
  <c r="E7" i="9"/>
  <c r="D7" i="9"/>
  <c r="C7" i="9"/>
  <c r="F7" i="9" s="1"/>
  <c r="I6" i="9"/>
  <c r="H6" i="9"/>
  <c r="G6" i="9"/>
  <c r="J6" i="9" s="1"/>
  <c r="E6" i="9"/>
  <c r="D6" i="9"/>
  <c r="C6" i="9"/>
  <c r="I5" i="9"/>
  <c r="H5" i="9"/>
  <c r="G5" i="9"/>
  <c r="E5" i="9"/>
  <c r="D5" i="9"/>
  <c r="C5" i="9"/>
  <c r="F5" i="9" s="1"/>
  <c r="F23" i="9" s="1"/>
  <c r="H4" i="9"/>
  <c r="I4" i="9"/>
  <c r="D4" i="9"/>
  <c r="E4" i="9"/>
  <c r="E22" i="9" s="1"/>
  <c r="I117" i="8"/>
  <c r="H117" i="8"/>
  <c r="G117" i="8"/>
  <c r="E117" i="8"/>
  <c r="D117" i="8"/>
  <c r="C117" i="8"/>
  <c r="I116" i="8"/>
  <c r="H116" i="8"/>
  <c r="G116" i="8"/>
  <c r="E116" i="8"/>
  <c r="D116" i="8"/>
  <c r="C116" i="8"/>
  <c r="I115" i="8"/>
  <c r="I119" i="8" s="1"/>
  <c r="H115" i="8"/>
  <c r="G115" i="8"/>
  <c r="G119" i="8" s="1"/>
  <c r="E115" i="8"/>
  <c r="E119" i="8" s="1"/>
  <c r="D115" i="8"/>
  <c r="C115" i="8"/>
  <c r="I114" i="8"/>
  <c r="H114" i="8"/>
  <c r="G114" i="8"/>
  <c r="E114" i="8"/>
  <c r="D114" i="8"/>
  <c r="C114" i="8"/>
  <c r="I108" i="8"/>
  <c r="H108" i="8"/>
  <c r="G108" i="8"/>
  <c r="E108" i="8"/>
  <c r="D108" i="8"/>
  <c r="C108" i="8"/>
  <c r="I107" i="8"/>
  <c r="H107" i="8"/>
  <c r="G107" i="8"/>
  <c r="E107" i="8"/>
  <c r="D107" i="8"/>
  <c r="C107" i="8"/>
  <c r="I106" i="8"/>
  <c r="H106" i="8"/>
  <c r="G106" i="8"/>
  <c r="E106" i="8"/>
  <c r="D106" i="8"/>
  <c r="C106" i="8"/>
  <c r="I105" i="8"/>
  <c r="H105" i="8"/>
  <c r="G105" i="8"/>
  <c r="E105" i="8"/>
  <c r="D105" i="8"/>
  <c r="C105" i="8"/>
  <c r="I104" i="8"/>
  <c r="H104" i="8"/>
  <c r="G104" i="8"/>
  <c r="E104" i="8"/>
  <c r="D104" i="8"/>
  <c r="C104" i="8"/>
  <c r="I103" i="8"/>
  <c r="H103" i="8"/>
  <c r="G103" i="8"/>
  <c r="E103" i="8"/>
  <c r="D103" i="8"/>
  <c r="C103" i="8"/>
  <c r="I102" i="8"/>
  <c r="H102" i="8"/>
  <c r="G102" i="8"/>
  <c r="E102" i="8"/>
  <c r="D102" i="8"/>
  <c r="C102" i="8"/>
  <c r="I101" i="8"/>
  <c r="H101" i="8"/>
  <c r="G101" i="8"/>
  <c r="E101" i="8"/>
  <c r="D101" i="8"/>
  <c r="C101" i="8"/>
  <c r="I100" i="8"/>
  <c r="H100" i="8"/>
  <c r="G100" i="8"/>
  <c r="E100" i="8"/>
  <c r="D100" i="8"/>
  <c r="C100" i="8"/>
  <c r="I99" i="8"/>
  <c r="H99" i="8"/>
  <c r="G99" i="8"/>
  <c r="E99" i="8"/>
  <c r="D99" i="8"/>
  <c r="C99" i="8"/>
  <c r="I98" i="8"/>
  <c r="H98" i="8"/>
  <c r="G98" i="8"/>
  <c r="E98" i="8"/>
  <c r="D98" i="8"/>
  <c r="C98" i="8"/>
  <c r="I97" i="8"/>
  <c r="H97" i="8"/>
  <c r="G97" i="8"/>
  <c r="E97" i="8"/>
  <c r="D97" i="8"/>
  <c r="C97" i="8"/>
  <c r="I96" i="8"/>
  <c r="H96" i="8"/>
  <c r="G96" i="8"/>
  <c r="E96" i="8"/>
  <c r="D96" i="8"/>
  <c r="C96" i="8"/>
  <c r="I95" i="8"/>
  <c r="H95" i="8"/>
  <c r="G95" i="8"/>
  <c r="E95" i="8"/>
  <c r="D95" i="8"/>
  <c r="C95" i="8"/>
  <c r="I94" i="8"/>
  <c r="I110" i="8" s="1"/>
  <c r="H94" i="8"/>
  <c r="G94" i="8"/>
  <c r="E94" i="8"/>
  <c r="E110" i="8" s="1"/>
  <c r="D94" i="8"/>
  <c r="C94" i="8"/>
  <c r="I93" i="8"/>
  <c r="H93" i="8"/>
  <c r="H109" i="8" s="1"/>
  <c r="G93" i="8"/>
  <c r="E93" i="8"/>
  <c r="D93" i="8"/>
  <c r="C93" i="8"/>
  <c r="C109" i="8" s="1"/>
  <c r="I87" i="8"/>
  <c r="H87" i="8"/>
  <c r="G87" i="8"/>
  <c r="E87" i="8"/>
  <c r="D87" i="8"/>
  <c r="C87" i="8"/>
  <c r="I86" i="8"/>
  <c r="H86" i="8"/>
  <c r="G86" i="8"/>
  <c r="E86" i="8"/>
  <c r="D86" i="8"/>
  <c r="C86" i="8"/>
  <c r="I85" i="8"/>
  <c r="H85" i="8"/>
  <c r="G85" i="8"/>
  <c r="E85" i="8"/>
  <c r="D85" i="8"/>
  <c r="C85" i="8"/>
  <c r="I84" i="8"/>
  <c r="H84" i="8"/>
  <c r="G84" i="8"/>
  <c r="E84" i="8"/>
  <c r="D84" i="8"/>
  <c r="C84" i="8"/>
  <c r="I83" i="8"/>
  <c r="H83" i="8"/>
  <c r="G83" i="8"/>
  <c r="E83" i="8"/>
  <c r="E89" i="8" s="1"/>
  <c r="D83" i="8"/>
  <c r="D89" i="8" s="1"/>
  <c r="C83" i="8"/>
  <c r="I82" i="8"/>
  <c r="H82" i="8"/>
  <c r="H88" i="8" s="1"/>
  <c r="G82" i="8"/>
  <c r="E82" i="8"/>
  <c r="D82" i="8"/>
  <c r="C82" i="8"/>
  <c r="C88" i="8" s="1"/>
  <c r="I76" i="8"/>
  <c r="H76" i="8"/>
  <c r="G76" i="8"/>
  <c r="E76" i="8"/>
  <c r="D76" i="8"/>
  <c r="C76" i="8"/>
  <c r="I75" i="8"/>
  <c r="H75" i="8"/>
  <c r="G75" i="8"/>
  <c r="E75" i="8"/>
  <c r="D75" i="8"/>
  <c r="C75" i="8"/>
  <c r="I74" i="8"/>
  <c r="H74" i="8"/>
  <c r="G74" i="8"/>
  <c r="E74" i="8"/>
  <c r="D74" i="8"/>
  <c r="C74" i="8"/>
  <c r="I73" i="8"/>
  <c r="H73" i="8"/>
  <c r="G73" i="8"/>
  <c r="E73" i="8"/>
  <c r="D73" i="8"/>
  <c r="C73" i="8"/>
  <c r="I72" i="8"/>
  <c r="H72" i="8"/>
  <c r="G72" i="8"/>
  <c r="E72" i="8"/>
  <c r="D72" i="8"/>
  <c r="C72" i="8"/>
  <c r="I71" i="8"/>
  <c r="H71" i="8"/>
  <c r="G71" i="8"/>
  <c r="E71" i="8"/>
  <c r="D71" i="8"/>
  <c r="C71" i="8"/>
  <c r="I70" i="8"/>
  <c r="H70" i="8"/>
  <c r="G70" i="8"/>
  <c r="E70" i="8"/>
  <c r="E68" i="8" s="1"/>
  <c r="D70" i="8"/>
  <c r="C70" i="8"/>
  <c r="I69" i="8"/>
  <c r="H69" i="8"/>
  <c r="G69" i="8"/>
  <c r="E69" i="8"/>
  <c r="D69" i="8"/>
  <c r="C69" i="8"/>
  <c r="I67" i="8"/>
  <c r="H67" i="8"/>
  <c r="G67" i="8"/>
  <c r="E67" i="8"/>
  <c r="D67" i="8"/>
  <c r="C67" i="8"/>
  <c r="I66" i="8"/>
  <c r="H66" i="8"/>
  <c r="G66" i="8"/>
  <c r="E66" i="8"/>
  <c r="D66" i="8"/>
  <c r="C66" i="8"/>
  <c r="I65" i="8"/>
  <c r="H65" i="8"/>
  <c r="G65" i="8"/>
  <c r="E65" i="8"/>
  <c r="D65" i="8"/>
  <c r="C65" i="8"/>
  <c r="I64" i="8"/>
  <c r="H64" i="8"/>
  <c r="G64" i="8"/>
  <c r="E64" i="8"/>
  <c r="D64" i="8"/>
  <c r="C64" i="8"/>
  <c r="I63" i="8"/>
  <c r="H63" i="8"/>
  <c r="G63" i="8"/>
  <c r="E63" i="8"/>
  <c r="D63" i="8"/>
  <c r="C63" i="8"/>
  <c r="I62" i="8"/>
  <c r="H62" i="8"/>
  <c r="G62" i="8"/>
  <c r="E62" i="8"/>
  <c r="D62" i="8"/>
  <c r="C62" i="8"/>
  <c r="I61" i="8"/>
  <c r="I78" i="8" s="1"/>
  <c r="H61" i="8"/>
  <c r="G61" i="8"/>
  <c r="E61" i="8"/>
  <c r="D61" i="8"/>
  <c r="C61" i="8"/>
  <c r="I60" i="8"/>
  <c r="H60" i="8"/>
  <c r="G60" i="8"/>
  <c r="E60" i="8"/>
  <c r="D60" i="8"/>
  <c r="C60" i="8"/>
  <c r="I53" i="8"/>
  <c r="H53" i="8"/>
  <c r="G53" i="8"/>
  <c r="E53" i="8"/>
  <c r="D53" i="8"/>
  <c r="C53" i="8"/>
  <c r="I52" i="8"/>
  <c r="H52" i="8"/>
  <c r="G52" i="8"/>
  <c r="E52" i="8"/>
  <c r="D52" i="8"/>
  <c r="C52" i="8"/>
  <c r="I51" i="8"/>
  <c r="H51" i="8"/>
  <c r="G51" i="8"/>
  <c r="E51" i="8"/>
  <c r="D51" i="8"/>
  <c r="C51" i="8"/>
  <c r="I50" i="8"/>
  <c r="H50" i="8"/>
  <c r="G50" i="8"/>
  <c r="E50" i="8"/>
  <c r="D50" i="8"/>
  <c r="C50" i="8"/>
  <c r="I49" i="8"/>
  <c r="H49" i="8"/>
  <c r="G49" i="8"/>
  <c r="E49" i="8"/>
  <c r="D49" i="8"/>
  <c r="C49" i="8"/>
  <c r="I48" i="8"/>
  <c r="H48" i="8"/>
  <c r="G48" i="8"/>
  <c r="E48" i="8"/>
  <c r="D48" i="8"/>
  <c r="C48" i="8"/>
  <c r="I47" i="8"/>
  <c r="I55" i="8" s="1"/>
  <c r="H47" i="8"/>
  <c r="G47" i="8"/>
  <c r="E47" i="8"/>
  <c r="D47" i="8"/>
  <c r="D55" i="8" s="1"/>
  <c r="C47" i="8"/>
  <c r="I46" i="8"/>
  <c r="H46" i="8"/>
  <c r="G46" i="8"/>
  <c r="E46" i="8"/>
  <c r="D46" i="8"/>
  <c r="C46" i="8"/>
  <c r="I21" i="8"/>
  <c r="H21" i="8"/>
  <c r="G21" i="8"/>
  <c r="E21" i="8"/>
  <c r="D21" i="8"/>
  <c r="C21" i="8"/>
  <c r="I20" i="8"/>
  <c r="H20" i="8"/>
  <c r="G20" i="8"/>
  <c r="E20" i="8"/>
  <c r="D20" i="8"/>
  <c r="C20" i="8"/>
  <c r="I19" i="8"/>
  <c r="H19" i="8"/>
  <c r="G19" i="8"/>
  <c r="E19" i="8"/>
  <c r="D19" i="8"/>
  <c r="C19" i="8"/>
  <c r="I18" i="8"/>
  <c r="H18" i="8"/>
  <c r="G18" i="8"/>
  <c r="E18" i="8"/>
  <c r="D18" i="8"/>
  <c r="C18" i="8"/>
  <c r="I17" i="8"/>
  <c r="H17" i="8"/>
  <c r="G17" i="8"/>
  <c r="E17" i="8"/>
  <c r="D17" i="8"/>
  <c r="C17" i="8"/>
  <c r="I16" i="8"/>
  <c r="H16" i="8"/>
  <c r="G16" i="8"/>
  <c r="E16" i="8"/>
  <c r="D16" i="8"/>
  <c r="C16" i="8"/>
  <c r="I15" i="8"/>
  <c r="H15" i="8"/>
  <c r="G15" i="8"/>
  <c r="E15" i="8"/>
  <c r="D15" i="8"/>
  <c r="C15" i="8"/>
  <c r="I14" i="8"/>
  <c r="H14" i="8"/>
  <c r="G14" i="8"/>
  <c r="E14" i="8"/>
  <c r="D14" i="8"/>
  <c r="C14" i="8"/>
  <c r="I13" i="8"/>
  <c r="H13" i="8"/>
  <c r="G13" i="8"/>
  <c r="E13" i="8"/>
  <c r="D13" i="8"/>
  <c r="C13" i="8"/>
  <c r="I12" i="8"/>
  <c r="H12" i="8"/>
  <c r="G12" i="8"/>
  <c r="E12" i="8"/>
  <c r="D12" i="8"/>
  <c r="C12" i="8"/>
  <c r="I11" i="8"/>
  <c r="H11" i="8"/>
  <c r="G11" i="8"/>
  <c r="E11" i="8"/>
  <c r="D11" i="8"/>
  <c r="C11" i="8"/>
  <c r="I10" i="8"/>
  <c r="H10" i="8"/>
  <c r="G10" i="8"/>
  <c r="E10" i="8"/>
  <c r="D10" i="8"/>
  <c r="C10" i="8"/>
  <c r="I9" i="8"/>
  <c r="H9" i="8"/>
  <c r="G9" i="8"/>
  <c r="E9" i="8"/>
  <c r="D9" i="8"/>
  <c r="C9" i="8"/>
  <c r="I8" i="8"/>
  <c r="H8" i="8"/>
  <c r="G8" i="8"/>
  <c r="E8" i="8"/>
  <c r="D8" i="8"/>
  <c r="C8" i="8"/>
  <c r="I7" i="8"/>
  <c r="H7" i="8"/>
  <c r="G7" i="8"/>
  <c r="E7" i="8"/>
  <c r="D7" i="8"/>
  <c r="C7" i="8"/>
  <c r="I6" i="8"/>
  <c r="H6" i="8"/>
  <c r="G6" i="8"/>
  <c r="E6" i="8"/>
  <c r="D6" i="8"/>
  <c r="C6" i="8"/>
  <c r="I5" i="8"/>
  <c r="H5" i="8"/>
  <c r="G5" i="8"/>
  <c r="E5" i="8"/>
  <c r="D5" i="8"/>
  <c r="C5" i="8"/>
  <c r="I40" i="8"/>
  <c r="H40" i="8"/>
  <c r="G40" i="8"/>
  <c r="E40" i="8"/>
  <c r="D40" i="8"/>
  <c r="C40" i="8"/>
  <c r="I39" i="8"/>
  <c r="H39" i="8"/>
  <c r="G39" i="8"/>
  <c r="E39" i="8"/>
  <c r="D39" i="8"/>
  <c r="C39" i="8"/>
  <c r="I38" i="8"/>
  <c r="H38" i="8"/>
  <c r="G38" i="8"/>
  <c r="E38" i="8"/>
  <c r="D38" i="8"/>
  <c r="C38" i="8"/>
  <c r="I37" i="8"/>
  <c r="H37" i="8"/>
  <c r="G37" i="8"/>
  <c r="E37" i="8"/>
  <c r="D37" i="8"/>
  <c r="C37" i="8"/>
  <c r="I36" i="8"/>
  <c r="H36" i="8"/>
  <c r="G36" i="8"/>
  <c r="E36" i="8"/>
  <c r="D36" i="8"/>
  <c r="C36" i="8"/>
  <c r="I35" i="8"/>
  <c r="H35" i="8"/>
  <c r="G35" i="8"/>
  <c r="E35" i="8"/>
  <c r="D35" i="8"/>
  <c r="C35" i="8"/>
  <c r="I34" i="8"/>
  <c r="H34" i="8"/>
  <c r="G34" i="8"/>
  <c r="E34" i="8"/>
  <c r="D34" i="8"/>
  <c r="C34" i="8"/>
  <c r="I33" i="8"/>
  <c r="H33" i="8"/>
  <c r="G33" i="8"/>
  <c r="E33" i="8"/>
  <c r="D33" i="8"/>
  <c r="C33" i="8"/>
  <c r="I32" i="8"/>
  <c r="H32" i="8"/>
  <c r="G32" i="8"/>
  <c r="E32" i="8"/>
  <c r="D32" i="8"/>
  <c r="C32" i="8"/>
  <c r="I31" i="8"/>
  <c r="H31" i="8"/>
  <c r="G31" i="8"/>
  <c r="E31" i="8"/>
  <c r="D31" i="8"/>
  <c r="C31" i="8"/>
  <c r="I30" i="8"/>
  <c r="H30" i="8"/>
  <c r="G30" i="8"/>
  <c r="E30" i="8"/>
  <c r="D30" i="8"/>
  <c r="C30" i="8"/>
  <c r="I29" i="8"/>
  <c r="H29" i="8"/>
  <c r="G29" i="8"/>
  <c r="E29" i="8"/>
  <c r="D29" i="8"/>
  <c r="C29" i="8"/>
  <c r="I28" i="8"/>
  <c r="H28" i="8"/>
  <c r="H42" i="8" s="1"/>
  <c r="G28" i="8"/>
  <c r="E28" i="8"/>
  <c r="D28" i="8"/>
  <c r="C28" i="8"/>
  <c r="I27" i="8"/>
  <c r="H27" i="8"/>
  <c r="G27" i="8"/>
  <c r="E27" i="8"/>
  <c r="D27" i="8"/>
  <c r="D41" i="8" s="1"/>
  <c r="C27" i="8"/>
  <c r="H4" i="8"/>
  <c r="I4" i="8"/>
  <c r="I22" i="8" s="1"/>
  <c r="D4" i="8"/>
  <c r="E4" i="8"/>
  <c r="I117" i="7"/>
  <c r="H117" i="7"/>
  <c r="G117" i="7"/>
  <c r="E117" i="7"/>
  <c r="D117" i="7"/>
  <c r="C117" i="7"/>
  <c r="I116" i="7"/>
  <c r="H116" i="7"/>
  <c r="G116" i="7"/>
  <c r="E116" i="7"/>
  <c r="D116" i="7"/>
  <c r="C116" i="7"/>
  <c r="I115" i="7"/>
  <c r="I119" i="7" s="1"/>
  <c r="H115" i="7"/>
  <c r="H119" i="7" s="1"/>
  <c r="G115" i="7"/>
  <c r="E115" i="7"/>
  <c r="D115" i="7"/>
  <c r="D119" i="7" s="1"/>
  <c r="C115" i="7"/>
  <c r="C119" i="7" s="1"/>
  <c r="I114" i="7"/>
  <c r="H114" i="7"/>
  <c r="G114" i="7"/>
  <c r="G118" i="7" s="1"/>
  <c r="E114" i="7"/>
  <c r="E118" i="7" s="1"/>
  <c r="D114" i="7"/>
  <c r="C114" i="7"/>
  <c r="I108" i="7"/>
  <c r="H108" i="7"/>
  <c r="G108" i="7"/>
  <c r="E108" i="7"/>
  <c r="D108" i="7"/>
  <c r="C108" i="7"/>
  <c r="I107" i="7"/>
  <c r="H107" i="7"/>
  <c r="G107" i="7"/>
  <c r="E107" i="7"/>
  <c r="D107" i="7"/>
  <c r="C107" i="7"/>
  <c r="I106" i="7"/>
  <c r="H106" i="7"/>
  <c r="G106" i="7"/>
  <c r="E106" i="7"/>
  <c r="D106" i="7"/>
  <c r="C106" i="7"/>
  <c r="I105" i="7"/>
  <c r="H105" i="7"/>
  <c r="G105" i="7"/>
  <c r="E105" i="7"/>
  <c r="D105" i="7"/>
  <c r="C105" i="7"/>
  <c r="I104" i="7"/>
  <c r="H104" i="7"/>
  <c r="G104" i="7"/>
  <c r="E104" i="7"/>
  <c r="D104" i="7"/>
  <c r="C104" i="7"/>
  <c r="I103" i="7"/>
  <c r="H103" i="7"/>
  <c r="G103" i="7"/>
  <c r="E103" i="7"/>
  <c r="D103" i="7"/>
  <c r="C103" i="7"/>
  <c r="I102" i="7"/>
  <c r="H102" i="7"/>
  <c r="G102" i="7"/>
  <c r="E102" i="7"/>
  <c r="D102" i="7"/>
  <c r="C102" i="7"/>
  <c r="I101" i="7"/>
  <c r="H101" i="7"/>
  <c r="G101" i="7"/>
  <c r="E101" i="7"/>
  <c r="D101" i="7"/>
  <c r="C101" i="7"/>
  <c r="I100" i="7"/>
  <c r="H100" i="7"/>
  <c r="G100" i="7"/>
  <c r="E100" i="7"/>
  <c r="D100" i="7"/>
  <c r="C100" i="7"/>
  <c r="I99" i="7"/>
  <c r="H99" i="7"/>
  <c r="G99" i="7"/>
  <c r="E99" i="7"/>
  <c r="D99" i="7"/>
  <c r="C99" i="7"/>
  <c r="I98" i="7"/>
  <c r="H98" i="7"/>
  <c r="G98" i="7"/>
  <c r="E98" i="7"/>
  <c r="D98" i="7"/>
  <c r="C98" i="7"/>
  <c r="I97" i="7"/>
  <c r="H97" i="7"/>
  <c r="G97" i="7"/>
  <c r="E97" i="7"/>
  <c r="D97" i="7"/>
  <c r="C97" i="7"/>
  <c r="I96" i="7"/>
  <c r="H96" i="7"/>
  <c r="G96" i="7"/>
  <c r="E96" i="7"/>
  <c r="D96" i="7"/>
  <c r="C96" i="7"/>
  <c r="I95" i="7"/>
  <c r="H95" i="7"/>
  <c r="G95" i="7"/>
  <c r="E95" i="7"/>
  <c r="D95" i="7"/>
  <c r="C95" i="7"/>
  <c r="I94" i="7"/>
  <c r="H94" i="7"/>
  <c r="G94" i="7"/>
  <c r="E94" i="7"/>
  <c r="D94" i="7"/>
  <c r="D110" i="7" s="1"/>
  <c r="C94" i="7"/>
  <c r="C110" i="7" s="1"/>
  <c r="I93" i="7"/>
  <c r="H93" i="7"/>
  <c r="G93" i="7"/>
  <c r="J93" i="7" s="1"/>
  <c r="E93" i="7"/>
  <c r="E109" i="7" s="1"/>
  <c r="D93" i="7"/>
  <c r="C93" i="7"/>
  <c r="I87" i="7"/>
  <c r="H87" i="7"/>
  <c r="G87" i="7"/>
  <c r="E87" i="7"/>
  <c r="D87" i="7"/>
  <c r="C87" i="7"/>
  <c r="I86" i="7"/>
  <c r="H86" i="7"/>
  <c r="G86" i="7"/>
  <c r="J86" i="7" s="1"/>
  <c r="N86" i="6" s="1"/>
  <c r="E86" i="7"/>
  <c r="D86" i="7"/>
  <c r="C86" i="7"/>
  <c r="I85" i="7"/>
  <c r="H85" i="7"/>
  <c r="G85" i="7"/>
  <c r="E85" i="7"/>
  <c r="D85" i="7"/>
  <c r="C85" i="7"/>
  <c r="I84" i="7"/>
  <c r="H84" i="7"/>
  <c r="G84" i="7"/>
  <c r="J84" i="7" s="1"/>
  <c r="N84" i="6" s="1"/>
  <c r="E84" i="7"/>
  <c r="D84" i="7"/>
  <c r="C84" i="7"/>
  <c r="I83" i="7"/>
  <c r="I89" i="7" s="1"/>
  <c r="H83" i="7"/>
  <c r="G83" i="7"/>
  <c r="E83" i="7"/>
  <c r="D83" i="7"/>
  <c r="C83" i="7"/>
  <c r="C89" i="7" s="1"/>
  <c r="I82" i="7"/>
  <c r="H82" i="7"/>
  <c r="G82" i="7"/>
  <c r="J82" i="7" s="1"/>
  <c r="N82" i="6" s="1"/>
  <c r="E82" i="7"/>
  <c r="E88" i="7" s="1"/>
  <c r="D82" i="7"/>
  <c r="C82" i="7"/>
  <c r="I76" i="7"/>
  <c r="H76" i="7"/>
  <c r="G76" i="7"/>
  <c r="E76" i="7"/>
  <c r="D76" i="7"/>
  <c r="C76" i="7"/>
  <c r="I75" i="7"/>
  <c r="H75" i="7"/>
  <c r="G75" i="7"/>
  <c r="E75" i="7"/>
  <c r="D75" i="7"/>
  <c r="C75" i="7"/>
  <c r="I74" i="7"/>
  <c r="H74" i="7"/>
  <c r="G74" i="7"/>
  <c r="E74" i="7"/>
  <c r="D74" i="7"/>
  <c r="C74" i="7"/>
  <c r="I73" i="7"/>
  <c r="H73" i="7"/>
  <c r="G73" i="7"/>
  <c r="E73" i="7"/>
  <c r="D73" i="7"/>
  <c r="C73" i="7"/>
  <c r="I72" i="7"/>
  <c r="H72" i="7"/>
  <c r="G72" i="7"/>
  <c r="E72" i="7"/>
  <c r="D72" i="7"/>
  <c r="C72" i="7"/>
  <c r="I71" i="7"/>
  <c r="H71" i="7"/>
  <c r="G71" i="7"/>
  <c r="E71" i="7"/>
  <c r="D71" i="7"/>
  <c r="C71" i="7"/>
  <c r="I70" i="7"/>
  <c r="H70" i="7"/>
  <c r="G70" i="7"/>
  <c r="E70" i="7"/>
  <c r="D70" i="7"/>
  <c r="C70" i="7"/>
  <c r="I69" i="7"/>
  <c r="H69" i="7"/>
  <c r="G69" i="7"/>
  <c r="E69" i="7"/>
  <c r="D69" i="7"/>
  <c r="C69" i="7"/>
  <c r="I67" i="7"/>
  <c r="H67" i="7"/>
  <c r="G67" i="7"/>
  <c r="E67" i="7"/>
  <c r="D67" i="7"/>
  <c r="C67" i="7"/>
  <c r="I66" i="7"/>
  <c r="H66" i="7"/>
  <c r="G66" i="7"/>
  <c r="E66" i="7"/>
  <c r="D66" i="7"/>
  <c r="C66" i="7"/>
  <c r="I65" i="7"/>
  <c r="H65" i="7"/>
  <c r="G65" i="7"/>
  <c r="E65" i="7"/>
  <c r="D65" i="7"/>
  <c r="C65" i="7"/>
  <c r="I64" i="7"/>
  <c r="H64" i="7"/>
  <c r="G64" i="7"/>
  <c r="E64" i="7"/>
  <c r="D64" i="7"/>
  <c r="C64" i="7"/>
  <c r="I63" i="7"/>
  <c r="H63" i="7"/>
  <c r="G63" i="7"/>
  <c r="E63" i="7"/>
  <c r="D63" i="7"/>
  <c r="C63" i="7"/>
  <c r="I62" i="7"/>
  <c r="H62" i="7"/>
  <c r="G62" i="7"/>
  <c r="E62" i="7"/>
  <c r="D62" i="7"/>
  <c r="C62" i="7"/>
  <c r="I61" i="7"/>
  <c r="I78" i="7" s="1"/>
  <c r="H61" i="7"/>
  <c r="G61" i="7"/>
  <c r="E61" i="7"/>
  <c r="E78" i="7" s="1"/>
  <c r="D61" i="7"/>
  <c r="D78" i="7" s="1"/>
  <c r="C61" i="7"/>
  <c r="I60" i="7"/>
  <c r="I77" i="7" s="1"/>
  <c r="H60" i="7"/>
  <c r="H77" i="7" s="1"/>
  <c r="G60" i="7"/>
  <c r="G59" i="7" s="1"/>
  <c r="E60" i="7"/>
  <c r="D60" i="7"/>
  <c r="D77" i="7" s="1"/>
  <c r="C60" i="7"/>
  <c r="I53" i="7"/>
  <c r="H53" i="7"/>
  <c r="G53" i="7"/>
  <c r="E53" i="7"/>
  <c r="D53" i="7"/>
  <c r="C53" i="7"/>
  <c r="F53" i="7" s="1"/>
  <c r="I52" i="7"/>
  <c r="H52" i="7"/>
  <c r="G52" i="7"/>
  <c r="E52" i="7"/>
  <c r="D52" i="7"/>
  <c r="C52" i="7"/>
  <c r="I51" i="7"/>
  <c r="H51" i="7"/>
  <c r="G51" i="7"/>
  <c r="E51" i="7"/>
  <c r="D51" i="7"/>
  <c r="C51" i="7"/>
  <c r="F51" i="7" s="1"/>
  <c r="I50" i="7"/>
  <c r="H50" i="7"/>
  <c r="G50" i="7"/>
  <c r="E50" i="7"/>
  <c r="D50" i="7"/>
  <c r="C50" i="7"/>
  <c r="I49" i="7"/>
  <c r="H49" i="7"/>
  <c r="G49" i="7"/>
  <c r="E49" i="7"/>
  <c r="D49" i="7"/>
  <c r="C49" i="7"/>
  <c r="F49" i="7" s="1"/>
  <c r="I48" i="7"/>
  <c r="H48" i="7"/>
  <c r="G48" i="7"/>
  <c r="E48" i="7"/>
  <c r="D48" i="7"/>
  <c r="C48" i="7"/>
  <c r="I47" i="7"/>
  <c r="H47" i="7"/>
  <c r="G47" i="7"/>
  <c r="E47" i="7"/>
  <c r="D47" i="7"/>
  <c r="C47" i="7"/>
  <c r="F47" i="7" s="1"/>
  <c r="I46" i="7"/>
  <c r="I54" i="7" s="1"/>
  <c r="H46" i="7"/>
  <c r="G46" i="7"/>
  <c r="E46" i="7"/>
  <c r="D46" i="7"/>
  <c r="C46" i="7"/>
  <c r="I40" i="7"/>
  <c r="H40" i="7"/>
  <c r="G40" i="7"/>
  <c r="E40" i="7"/>
  <c r="D40" i="7"/>
  <c r="C40" i="7"/>
  <c r="F40" i="7" s="1"/>
  <c r="I39" i="7"/>
  <c r="H39" i="7"/>
  <c r="G39" i="7"/>
  <c r="E39" i="7"/>
  <c r="D39" i="7"/>
  <c r="C39" i="7"/>
  <c r="I38" i="7"/>
  <c r="H38" i="7"/>
  <c r="G38" i="7"/>
  <c r="E38" i="7"/>
  <c r="D38" i="7"/>
  <c r="C38" i="7"/>
  <c r="F38" i="7" s="1"/>
  <c r="I37" i="7"/>
  <c r="H37" i="7"/>
  <c r="G37" i="7"/>
  <c r="E37" i="7"/>
  <c r="D37" i="7"/>
  <c r="C37" i="7"/>
  <c r="I36" i="7"/>
  <c r="H36" i="7"/>
  <c r="G36" i="7"/>
  <c r="E36" i="7"/>
  <c r="D36" i="7"/>
  <c r="C36" i="7"/>
  <c r="F36" i="7" s="1"/>
  <c r="I35" i="7"/>
  <c r="H35" i="7"/>
  <c r="G35" i="7"/>
  <c r="E35" i="7"/>
  <c r="D35" i="7"/>
  <c r="C35" i="7"/>
  <c r="I34" i="7"/>
  <c r="H34" i="7"/>
  <c r="G34" i="7"/>
  <c r="E34" i="7"/>
  <c r="D34" i="7"/>
  <c r="C34" i="7"/>
  <c r="I33" i="7"/>
  <c r="H33" i="7"/>
  <c r="G33" i="7"/>
  <c r="E33" i="7"/>
  <c r="D33" i="7"/>
  <c r="C33" i="7"/>
  <c r="I32" i="7"/>
  <c r="H32" i="7"/>
  <c r="G32" i="7"/>
  <c r="E32" i="7"/>
  <c r="D32" i="7"/>
  <c r="C32" i="7"/>
  <c r="I31" i="7"/>
  <c r="H31" i="7"/>
  <c r="G31" i="7"/>
  <c r="E31" i="7"/>
  <c r="D31" i="7"/>
  <c r="C31" i="7"/>
  <c r="I30" i="7"/>
  <c r="H30" i="7"/>
  <c r="G30" i="7"/>
  <c r="E30" i="7"/>
  <c r="D30" i="7"/>
  <c r="C30" i="7"/>
  <c r="I29" i="7"/>
  <c r="H29" i="7"/>
  <c r="G29" i="7"/>
  <c r="E29" i="7"/>
  <c r="D29" i="7"/>
  <c r="C29" i="7"/>
  <c r="I28" i="7"/>
  <c r="I42" i="7" s="1"/>
  <c r="H28" i="7"/>
  <c r="H42" i="7" s="1"/>
  <c r="G28" i="7"/>
  <c r="G42" i="7" s="1"/>
  <c r="E28" i="7"/>
  <c r="D28" i="7"/>
  <c r="C28" i="7"/>
  <c r="F28" i="7" s="1"/>
  <c r="I27" i="7"/>
  <c r="I41" i="7" s="1"/>
  <c r="H27" i="7"/>
  <c r="G27" i="7"/>
  <c r="E27" i="7"/>
  <c r="E41" i="7" s="1"/>
  <c r="D27" i="7"/>
  <c r="D41" i="7" s="1"/>
  <c r="C27" i="7"/>
  <c r="I21" i="7"/>
  <c r="H21" i="7"/>
  <c r="G21" i="7"/>
  <c r="E21" i="7"/>
  <c r="D21" i="7"/>
  <c r="C21" i="7"/>
  <c r="F21" i="7" s="1"/>
  <c r="I20" i="7"/>
  <c r="H20" i="7"/>
  <c r="G20" i="7"/>
  <c r="J20" i="7" s="1"/>
  <c r="E20" i="7"/>
  <c r="D20" i="7"/>
  <c r="C20" i="7"/>
  <c r="I19" i="7"/>
  <c r="H19" i="7"/>
  <c r="G19" i="7"/>
  <c r="E19" i="7"/>
  <c r="D19" i="7"/>
  <c r="C19" i="7"/>
  <c r="F19" i="7" s="1"/>
  <c r="I18" i="7"/>
  <c r="H18" i="7"/>
  <c r="G18" i="7"/>
  <c r="E18" i="7"/>
  <c r="D18" i="7"/>
  <c r="C18" i="7"/>
  <c r="I17" i="7"/>
  <c r="H17" i="7"/>
  <c r="G17" i="7"/>
  <c r="E17" i="7"/>
  <c r="D17" i="7"/>
  <c r="C17" i="7"/>
  <c r="F17" i="7" s="1"/>
  <c r="I16" i="7"/>
  <c r="H16" i="7"/>
  <c r="G16" i="7"/>
  <c r="J16" i="7" s="1"/>
  <c r="E16" i="7"/>
  <c r="D16" i="7"/>
  <c r="C16" i="7"/>
  <c r="I15" i="7"/>
  <c r="H15" i="7"/>
  <c r="G15" i="7"/>
  <c r="E15" i="7"/>
  <c r="D15" i="7"/>
  <c r="C15" i="7"/>
  <c r="I14" i="7"/>
  <c r="H14" i="7"/>
  <c r="G14" i="7"/>
  <c r="J14" i="7" s="1"/>
  <c r="E14" i="7"/>
  <c r="D14" i="7"/>
  <c r="C14" i="7"/>
  <c r="I13" i="7"/>
  <c r="H13" i="7"/>
  <c r="G13" i="7"/>
  <c r="E13" i="7"/>
  <c r="D13" i="7"/>
  <c r="C13" i="7"/>
  <c r="F13" i="7" s="1"/>
  <c r="I12" i="7"/>
  <c r="H12" i="7"/>
  <c r="G12" i="7"/>
  <c r="J12" i="7" s="1"/>
  <c r="E12" i="7"/>
  <c r="D12" i="7"/>
  <c r="C12" i="7"/>
  <c r="I11" i="7"/>
  <c r="H11" i="7"/>
  <c r="G11" i="7"/>
  <c r="E11" i="7"/>
  <c r="D11" i="7"/>
  <c r="C11" i="7"/>
  <c r="I10" i="7"/>
  <c r="H10" i="7"/>
  <c r="G10" i="7"/>
  <c r="E10" i="7"/>
  <c r="D10" i="7"/>
  <c r="C10" i="7"/>
  <c r="I9" i="7"/>
  <c r="H9" i="7"/>
  <c r="G9" i="7"/>
  <c r="E9" i="7"/>
  <c r="D9" i="7"/>
  <c r="C9" i="7"/>
  <c r="F9" i="7" s="1"/>
  <c r="I8" i="7"/>
  <c r="H8" i="7"/>
  <c r="G8" i="7"/>
  <c r="E8" i="7"/>
  <c r="D8" i="7"/>
  <c r="C8" i="7"/>
  <c r="I7" i="7"/>
  <c r="H7" i="7"/>
  <c r="G7" i="7"/>
  <c r="E7" i="7"/>
  <c r="D7" i="7"/>
  <c r="C7" i="7"/>
  <c r="I6" i="7"/>
  <c r="H6" i="7"/>
  <c r="G6" i="7"/>
  <c r="E6" i="7"/>
  <c r="D6" i="7"/>
  <c r="C6" i="7"/>
  <c r="I5" i="7"/>
  <c r="I23" i="7" s="1"/>
  <c r="H5" i="7"/>
  <c r="H23" i="7" s="1"/>
  <c r="G5" i="7"/>
  <c r="G23" i="7" s="1"/>
  <c r="E5" i="7"/>
  <c r="D5" i="7"/>
  <c r="C5" i="7"/>
  <c r="C23" i="7" s="1"/>
  <c r="H4" i="7"/>
  <c r="I4" i="7"/>
  <c r="D4" i="7"/>
  <c r="E4" i="7"/>
  <c r="F114" i="2"/>
  <c r="F103" i="2"/>
  <c r="H86" i="2"/>
  <c r="F86" i="2"/>
  <c r="F73" i="2"/>
  <c r="F71" i="2"/>
  <c r="F66" i="2"/>
  <c r="F64" i="2"/>
  <c r="F62" i="2"/>
  <c r="F60" i="2"/>
  <c r="F53" i="2"/>
  <c r="F51" i="2"/>
  <c r="K49" i="2"/>
  <c r="F48" i="2"/>
  <c r="K38" i="2"/>
  <c r="K34" i="2"/>
  <c r="K32" i="2"/>
  <c r="G4" i="10"/>
  <c r="G4" i="9"/>
  <c r="G4" i="8"/>
  <c r="G4" i="7"/>
  <c r="J4" i="7" s="1"/>
  <c r="C4" i="10"/>
  <c r="C4" i="9"/>
  <c r="C4" i="8"/>
  <c r="C4" i="7"/>
  <c r="F4" i="7" s="1"/>
  <c r="I119" i="10"/>
  <c r="H119" i="10"/>
  <c r="D119" i="10"/>
  <c r="C119" i="10"/>
  <c r="G118" i="10"/>
  <c r="F118" i="10"/>
  <c r="E118" i="10"/>
  <c r="I110" i="10"/>
  <c r="H110" i="10"/>
  <c r="G110" i="10"/>
  <c r="E110" i="10"/>
  <c r="D110" i="10"/>
  <c r="C110" i="10"/>
  <c r="I109" i="10"/>
  <c r="H109" i="10"/>
  <c r="G109" i="10"/>
  <c r="E109" i="10"/>
  <c r="D109" i="10"/>
  <c r="I89" i="10"/>
  <c r="H89" i="10"/>
  <c r="G89" i="10"/>
  <c r="D89" i="10"/>
  <c r="C89" i="10"/>
  <c r="I88" i="10"/>
  <c r="G88" i="10"/>
  <c r="E88" i="10"/>
  <c r="D88" i="10"/>
  <c r="C88" i="10"/>
  <c r="H78" i="10"/>
  <c r="G78" i="10"/>
  <c r="C78" i="10"/>
  <c r="I77" i="10"/>
  <c r="F77" i="10"/>
  <c r="E77" i="10"/>
  <c r="D77" i="10"/>
  <c r="I68" i="10"/>
  <c r="H68" i="10"/>
  <c r="D68" i="10"/>
  <c r="C68" i="10"/>
  <c r="I59" i="10"/>
  <c r="H59" i="10"/>
  <c r="G59" i="10"/>
  <c r="E59" i="10"/>
  <c r="D59" i="10"/>
  <c r="C59" i="10"/>
  <c r="I55" i="10"/>
  <c r="H55" i="10"/>
  <c r="G55" i="10"/>
  <c r="E55" i="10"/>
  <c r="D55" i="10"/>
  <c r="C55" i="10"/>
  <c r="I54" i="10"/>
  <c r="H54" i="10"/>
  <c r="G54" i="10"/>
  <c r="E54" i="10"/>
  <c r="D54" i="10"/>
  <c r="C54" i="10"/>
  <c r="L49" i="10"/>
  <c r="I42" i="10"/>
  <c r="H42" i="10"/>
  <c r="D42" i="10"/>
  <c r="C42" i="10"/>
  <c r="G41" i="10"/>
  <c r="E41" i="10"/>
  <c r="H23" i="10"/>
  <c r="G23" i="10"/>
  <c r="E23" i="10"/>
  <c r="C23" i="10"/>
  <c r="I22" i="10"/>
  <c r="H22" i="10"/>
  <c r="E22" i="10"/>
  <c r="D22" i="10"/>
  <c r="C22" i="10"/>
  <c r="G119" i="9"/>
  <c r="E119" i="9"/>
  <c r="I118" i="9"/>
  <c r="D118" i="9"/>
  <c r="C118" i="9"/>
  <c r="I110" i="9"/>
  <c r="G110" i="9"/>
  <c r="E110" i="9"/>
  <c r="D110" i="9"/>
  <c r="I109" i="9"/>
  <c r="G109" i="9"/>
  <c r="D109" i="9"/>
  <c r="C109" i="9"/>
  <c r="I89" i="9"/>
  <c r="G89" i="9"/>
  <c r="E89" i="9"/>
  <c r="D89" i="9"/>
  <c r="I88" i="9"/>
  <c r="G88" i="9"/>
  <c r="D88" i="9"/>
  <c r="C88" i="9"/>
  <c r="I78" i="9"/>
  <c r="H78" i="9"/>
  <c r="E78" i="9"/>
  <c r="D78" i="9"/>
  <c r="C78" i="9"/>
  <c r="H77" i="9"/>
  <c r="G77" i="9"/>
  <c r="E77" i="9"/>
  <c r="H68" i="9"/>
  <c r="G68" i="9"/>
  <c r="I59" i="9"/>
  <c r="H59" i="9"/>
  <c r="G59" i="9"/>
  <c r="E59" i="9"/>
  <c r="D59" i="9"/>
  <c r="I55" i="9"/>
  <c r="G55" i="9"/>
  <c r="E55" i="9"/>
  <c r="C55" i="9"/>
  <c r="I54" i="9"/>
  <c r="G54" i="9"/>
  <c r="E54" i="9"/>
  <c r="D54" i="9"/>
  <c r="C54" i="9"/>
  <c r="I42" i="9"/>
  <c r="H42" i="9"/>
  <c r="G42" i="9"/>
  <c r="C42" i="9"/>
  <c r="G41" i="9"/>
  <c r="E41" i="9"/>
  <c r="C41" i="9"/>
  <c r="I23" i="9"/>
  <c r="H23" i="9"/>
  <c r="G23" i="9"/>
  <c r="E23" i="9"/>
  <c r="D23" i="9"/>
  <c r="I22" i="9"/>
  <c r="H22" i="9"/>
  <c r="D22" i="9"/>
  <c r="H119" i="8"/>
  <c r="D119" i="8"/>
  <c r="C119" i="8"/>
  <c r="I118" i="8"/>
  <c r="H118" i="8"/>
  <c r="G118" i="8"/>
  <c r="E118" i="8"/>
  <c r="D118" i="8"/>
  <c r="C118" i="8"/>
  <c r="H110" i="8"/>
  <c r="G110" i="8"/>
  <c r="D110" i="8"/>
  <c r="C110" i="8"/>
  <c r="I109" i="8"/>
  <c r="E109" i="8"/>
  <c r="D109" i="8"/>
  <c r="I89" i="8"/>
  <c r="H89" i="8"/>
  <c r="G89" i="8"/>
  <c r="C89" i="8"/>
  <c r="I88" i="8"/>
  <c r="G88" i="8"/>
  <c r="E88" i="8"/>
  <c r="D88" i="8"/>
  <c r="H78" i="8"/>
  <c r="G78" i="8"/>
  <c r="E78" i="8"/>
  <c r="C78" i="8"/>
  <c r="I77" i="8"/>
  <c r="E77" i="8"/>
  <c r="D77" i="8"/>
  <c r="C77" i="8"/>
  <c r="C68" i="8"/>
  <c r="H59" i="8"/>
  <c r="E59" i="8"/>
  <c r="C59" i="8"/>
  <c r="H55" i="8"/>
  <c r="G55" i="8"/>
  <c r="E55" i="8"/>
  <c r="C55" i="8"/>
  <c r="I54" i="8"/>
  <c r="H54" i="8"/>
  <c r="E54" i="8"/>
  <c r="D54" i="8"/>
  <c r="C54" i="8"/>
  <c r="I42" i="8"/>
  <c r="D42" i="8"/>
  <c r="C42" i="8"/>
  <c r="H41" i="8"/>
  <c r="G41" i="8"/>
  <c r="C41" i="8"/>
  <c r="I23" i="8"/>
  <c r="H23" i="8"/>
  <c r="G23" i="8"/>
  <c r="E23" i="8"/>
  <c r="D23" i="8"/>
  <c r="C23" i="8"/>
  <c r="H22" i="8"/>
  <c r="G22" i="8"/>
  <c r="E22" i="8"/>
  <c r="D22" i="8"/>
  <c r="G119" i="7"/>
  <c r="E119" i="7"/>
  <c r="I118" i="7"/>
  <c r="H118" i="7"/>
  <c r="D118" i="7"/>
  <c r="I110" i="7"/>
  <c r="H110" i="7"/>
  <c r="G110" i="7"/>
  <c r="E110" i="7"/>
  <c r="I109" i="7"/>
  <c r="H109" i="7"/>
  <c r="D109" i="7"/>
  <c r="H89" i="7"/>
  <c r="G89" i="7"/>
  <c r="E89" i="7"/>
  <c r="I88" i="7"/>
  <c r="H88" i="7"/>
  <c r="G88" i="7"/>
  <c r="D88" i="7"/>
  <c r="C78" i="7"/>
  <c r="E77" i="7"/>
  <c r="I59" i="7"/>
  <c r="I55" i="7"/>
  <c r="H55" i="7"/>
  <c r="G55" i="7"/>
  <c r="F55" i="7"/>
  <c r="E55" i="7"/>
  <c r="D55" i="7"/>
  <c r="C55" i="7"/>
  <c r="H54" i="7"/>
  <c r="E54" i="7"/>
  <c r="D54" i="7"/>
  <c r="C54" i="7"/>
  <c r="E42" i="7"/>
  <c r="D42" i="7"/>
  <c r="H41" i="7"/>
  <c r="G41" i="7"/>
  <c r="C41" i="7"/>
  <c r="E23" i="7"/>
  <c r="D23" i="7"/>
  <c r="H22" i="7"/>
  <c r="E22" i="7"/>
  <c r="D22" i="7"/>
  <c r="D117" i="1"/>
  <c r="X117" i="6" s="1"/>
  <c r="C117" i="1"/>
  <c r="M117" i="6" s="1"/>
  <c r="D116" i="1"/>
  <c r="X116" i="6" s="1"/>
  <c r="C116" i="1"/>
  <c r="M116" i="6" s="1"/>
  <c r="D115" i="1"/>
  <c r="X115" i="6" s="1"/>
  <c r="X119" i="6" s="1"/>
  <c r="C115" i="1"/>
  <c r="M115" i="6" s="1"/>
  <c r="M119" i="6" s="1"/>
  <c r="D114" i="1"/>
  <c r="X114" i="6" s="1"/>
  <c r="X118" i="6" s="1"/>
  <c r="C114" i="1"/>
  <c r="M114" i="6" s="1"/>
  <c r="D108" i="1"/>
  <c r="X108" i="6" s="1"/>
  <c r="C108" i="1"/>
  <c r="M108" i="6" s="1"/>
  <c r="D107" i="1"/>
  <c r="X107" i="6" s="1"/>
  <c r="C107" i="1"/>
  <c r="M107" i="6" s="1"/>
  <c r="D106" i="1"/>
  <c r="X106" i="6" s="1"/>
  <c r="C106" i="1"/>
  <c r="M106" i="6" s="1"/>
  <c r="D105" i="1"/>
  <c r="X105" i="6" s="1"/>
  <c r="C105" i="1"/>
  <c r="M105" i="6" s="1"/>
  <c r="D104" i="1"/>
  <c r="X104" i="6" s="1"/>
  <c r="C104" i="1"/>
  <c r="M104" i="6" s="1"/>
  <c r="D103" i="1"/>
  <c r="X103" i="6" s="1"/>
  <c r="C103" i="1"/>
  <c r="M103" i="6" s="1"/>
  <c r="D102" i="1"/>
  <c r="X102" i="6" s="1"/>
  <c r="C102" i="1"/>
  <c r="M102" i="6" s="1"/>
  <c r="D101" i="1"/>
  <c r="X101" i="6" s="1"/>
  <c r="C101" i="1"/>
  <c r="M101" i="6" s="1"/>
  <c r="D100" i="1"/>
  <c r="X100" i="6" s="1"/>
  <c r="C100" i="1"/>
  <c r="M100" i="6" s="1"/>
  <c r="D99" i="1"/>
  <c r="X99" i="6" s="1"/>
  <c r="C99" i="1"/>
  <c r="M99" i="6" s="1"/>
  <c r="D98" i="1"/>
  <c r="X98" i="6" s="1"/>
  <c r="C98" i="1"/>
  <c r="M98" i="6" s="1"/>
  <c r="D97" i="1"/>
  <c r="X97" i="6" s="1"/>
  <c r="C97" i="1"/>
  <c r="M97" i="6" s="1"/>
  <c r="D96" i="1"/>
  <c r="X96" i="6" s="1"/>
  <c r="C96" i="1"/>
  <c r="M96" i="6" s="1"/>
  <c r="D95" i="1"/>
  <c r="X95" i="6" s="1"/>
  <c r="C95" i="1"/>
  <c r="M95" i="6" s="1"/>
  <c r="D94" i="1"/>
  <c r="X94" i="6" s="1"/>
  <c r="X110" i="6" s="1"/>
  <c r="C94" i="1"/>
  <c r="M94" i="6" s="1"/>
  <c r="M110" i="6" s="1"/>
  <c r="D93" i="1"/>
  <c r="X93" i="6" s="1"/>
  <c r="X109" i="6" s="1"/>
  <c r="C93" i="1"/>
  <c r="M93" i="6" s="1"/>
  <c r="M109" i="6" s="1"/>
  <c r="D87" i="1"/>
  <c r="X87" i="6" s="1"/>
  <c r="C87" i="1"/>
  <c r="M87" i="6" s="1"/>
  <c r="D86" i="1"/>
  <c r="X86" i="6" s="1"/>
  <c r="C86" i="1"/>
  <c r="M86" i="6" s="1"/>
  <c r="D85" i="1"/>
  <c r="X85" i="6" s="1"/>
  <c r="C85" i="1"/>
  <c r="M85" i="6" s="1"/>
  <c r="D84" i="1"/>
  <c r="X84" i="6" s="1"/>
  <c r="C84" i="1"/>
  <c r="M84" i="6" s="1"/>
  <c r="D83" i="1"/>
  <c r="X83" i="6" s="1"/>
  <c r="X89" i="6" s="1"/>
  <c r="C83" i="1"/>
  <c r="M83" i="6" s="1"/>
  <c r="M89" i="6" s="1"/>
  <c r="D82" i="1"/>
  <c r="X82" i="6" s="1"/>
  <c r="X88" i="6" s="1"/>
  <c r="C82" i="1"/>
  <c r="M82" i="6" s="1"/>
  <c r="M88" i="6" s="1"/>
  <c r="D76" i="1"/>
  <c r="X76" i="6" s="1"/>
  <c r="C76" i="1"/>
  <c r="M76" i="6" s="1"/>
  <c r="D75" i="1"/>
  <c r="X75" i="6" s="1"/>
  <c r="C75" i="1"/>
  <c r="M75" i="6" s="1"/>
  <c r="D74" i="1"/>
  <c r="X74" i="6" s="1"/>
  <c r="C74" i="1"/>
  <c r="M74" i="6" s="1"/>
  <c r="D73" i="1"/>
  <c r="X73" i="6" s="1"/>
  <c r="C73" i="1"/>
  <c r="M73" i="6" s="1"/>
  <c r="D72" i="1"/>
  <c r="X72" i="6" s="1"/>
  <c r="C72" i="1"/>
  <c r="M72" i="6" s="1"/>
  <c r="D71" i="1"/>
  <c r="X71" i="6" s="1"/>
  <c r="C71" i="1"/>
  <c r="M71" i="6" s="1"/>
  <c r="D70" i="1"/>
  <c r="X70" i="6" s="1"/>
  <c r="C70" i="1"/>
  <c r="M70" i="6" s="1"/>
  <c r="D69" i="1"/>
  <c r="X69" i="6" s="1"/>
  <c r="C69" i="1"/>
  <c r="M69" i="6" s="1"/>
  <c r="D67" i="1"/>
  <c r="X67" i="6" s="1"/>
  <c r="C67" i="1"/>
  <c r="M67" i="6" s="1"/>
  <c r="D66" i="1"/>
  <c r="X66" i="6" s="1"/>
  <c r="C66" i="1"/>
  <c r="M66" i="6" s="1"/>
  <c r="D65" i="1"/>
  <c r="X65" i="6" s="1"/>
  <c r="C65" i="1"/>
  <c r="M65" i="6" s="1"/>
  <c r="D64" i="1"/>
  <c r="X64" i="6" s="1"/>
  <c r="C64" i="1"/>
  <c r="M64" i="6" s="1"/>
  <c r="D63" i="1"/>
  <c r="X63" i="6" s="1"/>
  <c r="C63" i="1"/>
  <c r="M63" i="6" s="1"/>
  <c r="D62" i="1"/>
  <c r="X62" i="6" s="1"/>
  <c r="C62" i="1"/>
  <c r="M62" i="6" s="1"/>
  <c r="D61" i="1"/>
  <c r="X61" i="6" s="1"/>
  <c r="X78" i="6" s="1"/>
  <c r="C61" i="1"/>
  <c r="M61" i="6" s="1"/>
  <c r="M78" i="6" s="1"/>
  <c r="D60" i="1"/>
  <c r="X60" i="6" s="1"/>
  <c r="C60" i="1"/>
  <c r="M60" i="6" s="1"/>
  <c r="D53" i="1"/>
  <c r="X53" i="6" s="1"/>
  <c r="C53" i="1"/>
  <c r="M53" i="6" s="1"/>
  <c r="D52" i="1"/>
  <c r="X52" i="6" s="1"/>
  <c r="C52" i="1"/>
  <c r="M52" i="6" s="1"/>
  <c r="D51" i="1"/>
  <c r="X51" i="6" s="1"/>
  <c r="C51" i="1"/>
  <c r="M51" i="6" s="1"/>
  <c r="D50" i="1"/>
  <c r="X50" i="6" s="1"/>
  <c r="C50" i="1"/>
  <c r="M50" i="6" s="1"/>
  <c r="D49" i="1"/>
  <c r="X49" i="6" s="1"/>
  <c r="C49" i="1"/>
  <c r="M49" i="6" s="1"/>
  <c r="D48" i="1"/>
  <c r="X48" i="6" s="1"/>
  <c r="C48" i="1"/>
  <c r="M48" i="6" s="1"/>
  <c r="D47" i="1"/>
  <c r="X47" i="6" s="1"/>
  <c r="C47" i="1"/>
  <c r="M47" i="6" s="1"/>
  <c r="M55" i="6" s="1"/>
  <c r="D46" i="1"/>
  <c r="X46" i="6" s="1"/>
  <c r="X54" i="6" s="1"/>
  <c r="C46" i="1"/>
  <c r="M46" i="6" s="1"/>
  <c r="M54" i="6" s="1"/>
  <c r="D40" i="1"/>
  <c r="X40" i="6" s="1"/>
  <c r="C40" i="1"/>
  <c r="M40" i="6" s="1"/>
  <c r="D39" i="1"/>
  <c r="X39" i="6" s="1"/>
  <c r="C39" i="1"/>
  <c r="M39" i="6" s="1"/>
  <c r="D38" i="1"/>
  <c r="X38" i="6" s="1"/>
  <c r="C38" i="1"/>
  <c r="M38" i="6" s="1"/>
  <c r="D37" i="1"/>
  <c r="X37" i="6" s="1"/>
  <c r="C37" i="1"/>
  <c r="M37" i="6" s="1"/>
  <c r="D36" i="1"/>
  <c r="X36" i="6" s="1"/>
  <c r="C36" i="1"/>
  <c r="M36" i="6" s="1"/>
  <c r="D35" i="1"/>
  <c r="X35" i="6" s="1"/>
  <c r="C35" i="1"/>
  <c r="M35" i="6" s="1"/>
  <c r="D34" i="1"/>
  <c r="X34" i="6" s="1"/>
  <c r="C34" i="1"/>
  <c r="M34" i="6" s="1"/>
  <c r="D33" i="1"/>
  <c r="X33" i="6" s="1"/>
  <c r="C33" i="1"/>
  <c r="M33" i="6" s="1"/>
  <c r="D32" i="1"/>
  <c r="X32" i="6" s="1"/>
  <c r="C32" i="1"/>
  <c r="M32" i="6" s="1"/>
  <c r="D31" i="1"/>
  <c r="X31" i="6" s="1"/>
  <c r="C31" i="1"/>
  <c r="M31" i="6" s="1"/>
  <c r="D30" i="1"/>
  <c r="X30" i="6" s="1"/>
  <c r="C30" i="1"/>
  <c r="M30" i="6" s="1"/>
  <c r="D29" i="1"/>
  <c r="X29" i="6" s="1"/>
  <c r="C29" i="1"/>
  <c r="M29" i="6" s="1"/>
  <c r="D28" i="1"/>
  <c r="X28" i="6" s="1"/>
  <c r="X42" i="6" s="1"/>
  <c r="C28" i="1"/>
  <c r="M28" i="6" s="1"/>
  <c r="D27" i="1"/>
  <c r="X27" i="6" s="1"/>
  <c r="X41" i="6" s="1"/>
  <c r="C27" i="1"/>
  <c r="M27" i="6" s="1"/>
  <c r="M41" i="6" s="1"/>
  <c r="D21" i="1"/>
  <c r="X21" i="6" s="1"/>
  <c r="C21" i="1"/>
  <c r="M21" i="6" s="1"/>
  <c r="D20" i="1"/>
  <c r="X20" i="6" s="1"/>
  <c r="C20" i="1"/>
  <c r="M20" i="6" s="1"/>
  <c r="D19" i="1"/>
  <c r="X19" i="6" s="1"/>
  <c r="C19" i="1"/>
  <c r="M19" i="6" s="1"/>
  <c r="D18" i="1"/>
  <c r="X18" i="6" s="1"/>
  <c r="C18" i="1"/>
  <c r="M18" i="6" s="1"/>
  <c r="D17" i="1"/>
  <c r="X17" i="6" s="1"/>
  <c r="C17" i="1"/>
  <c r="M17" i="6" s="1"/>
  <c r="D16" i="1"/>
  <c r="X16" i="6" s="1"/>
  <c r="C16" i="1"/>
  <c r="M16" i="6" s="1"/>
  <c r="D15" i="1"/>
  <c r="X15" i="6" s="1"/>
  <c r="C15" i="1"/>
  <c r="M15" i="6" s="1"/>
  <c r="D14" i="1"/>
  <c r="X14" i="6" s="1"/>
  <c r="C14" i="1"/>
  <c r="M14" i="6" s="1"/>
  <c r="D13" i="1"/>
  <c r="X13" i="6" s="1"/>
  <c r="C13" i="1"/>
  <c r="M13" i="6" s="1"/>
  <c r="D12" i="1"/>
  <c r="X12" i="6" s="1"/>
  <c r="C12" i="1"/>
  <c r="M12" i="6" s="1"/>
  <c r="D11" i="1"/>
  <c r="X11" i="6" s="1"/>
  <c r="C11" i="1"/>
  <c r="M11" i="6" s="1"/>
  <c r="D10" i="1"/>
  <c r="X10" i="6" s="1"/>
  <c r="C10" i="1"/>
  <c r="M10" i="6" s="1"/>
  <c r="D9" i="1"/>
  <c r="X9" i="6" s="1"/>
  <c r="C9" i="1"/>
  <c r="M9" i="6" s="1"/>
  <c r="D8" i="1"/>
  <c r="X8" i="6" s="1"/>
  <c r="C8" i="1"/>
  <c r="M8" i="6" s="1"/>
  <c r="D7" i="1"/>
  <c r="X7" i="6" s="1"/>
  <c r="C7" i="1"/>
  <c r="M7" i="6" s="1"/>
  <c r="D6" i="1"/>
  <c r="X6" i="6" s="1"/>
  <c r="C6" i="1"/>
  <c r="M6" i="6" s="1"/>
  <c r="D5" i="1"/>
  <c r="X5" i="6" s="1"/>
  <c r="X23" i="6" s="1"/>
  <c r="C5" i="1"/>
  <c r="M5" i="6" s="1"/>
  <c r="M23" i="6" s="1"/>
  <c r="D4" i="1"/>
  <c r="X4" i="6" s="1"/>
  <c r="X22" i="6" s="1"/>
  <c r="C4" i="1"/>
  <c r="M4" i="6" s="1"/>
  <c r="H78" i="7" l="1"/>
  <c r="H77" i="8"/>
  <c r="H77" i="10"/>
  <c r="E78" i="10"/>
  <c r="F28" i="9"/>
  <c r="F30" i="9"/>
  <c r="F32" i="9"/>
  <c r="E32" i="2" s="1"/>
  <c r="F34" i="9"/>
  <c r="F36" i="9"/>
  <c r="F38" i="9"/>
  <c r="F40" i="9"/>
  <c r="E40" i="2" s="1"/>
  <c r="F6" i="9"/>
  <c r="F8" i="9"/>
  <c r="E8" i="2" s="1"/>
  <c r="F10" i="9"/>
  <c r="F12" i="9"/>
  <c r="F14" i="9"/>
  <c r="F16" i="9"/>
  <c r="F18" i="9"/>
  <c r="E18" i="6" s="1"/>
  <c r="F20" i="9"/>
  <c r="J27" i="9"/>
  <c r="J27" i="2" s="1"/>
  <c r="J29" i="9"/>
  <c r="J31" i="9"/>
  <c r="J33" i="9"/>
  <c r="J35" i="9"/>
  <c r="J37" i="9"/>
  <c r="J39" i="9"/>
  <c r="F46" i="9"/>
  <c r="F48" i="9"/>
  <c r="F50" i="9"/>
  <c r="F52" i="9"/>
  <c r="E52" i="6" s="1"/>
  <c r="F60" i="9"/>
  <c r="F62" i="9"/>
  <c r="F64" i="9"/>
  <c r="F66" i="9"/>
  <c r="I61" i="5"/>
  <c r="J61" i="6" s="1"/>
  <c r="I62" i="5"/>
  <c r="J62" i="6" s="1"/>
  <c r="I64" i="5"/>
  <c r="J64" i="6" s="1"/>
  <c r="I66" i="5"/>
  <c r="J66" i="6" s="1"/>
  <c r="K66" i="6" s="1"/>
  <c r="I67" i="5"/>
  <c r="J67" i="6" s="1"/>
  <c r="P67" i="4"/>
  <c r="T67" i="6" s="1"/>
  <c r="M118" i="6"/>
  <c r="D68" i="7"/>
  <c r="I68" i="7"/>
  <c r="G78" i="7"/>
  <c r="J27" i="8"/>
  <c r="O27" i="6" s="1"/>
  <c r="J28" i="8"/>
  <c r="J30" i="8"/>
  <c r="O30" i="6" s="1"/>
  <c r="J32" i="8"/>
  <c r="O32" i="6" s="1"/>
  <c r="J34" i="8"/>
  <c r="J36" i="8"/>
  <c r="O36" i="6" s="1"/>
  <c r="J38" i="8"/>
  <c r="J40" i="8"/>
  <c r="O40" i="6" s="1"/>
  <c r="J46" i="8"/>
  <c r="J48" i="8"/>
  <c r="J50" i="8"/>
  <c r="J52" i="8"/>
  <c r="J60" i="8"/>
  <c r="D59" i="8"/>
  <c r="J62" i="8"/>
  <c r="J64" i="8"/>
  <c r="O64" i="6" s="1"/>
  <c r="J66" i="8"/>
  <c r="D68" i="8"/>
  <c r="I68" i="8"/>
  <c r="J5" i="9"/>
  <c r="J7" i="9"/>
  <c r="J7" i="2" s="1"/>
  <c r="J9" i="9"/>
  <c r="J9" i="2" s="1"/>
  <c r="J11" i="9"/>
  <c r="J11" i="2" s="1"/>
  <c r="J13" i="9"/>
  <c r="J13" i="2" s="1"/>
  <c r="J15" i="9"/>
  <c r="J17" i="9"/>
  <c r="J19" i="9"/>
  <c r="J21" i="9"/>
  <c r="F29" i="9"/>
  <c r="F31" i="9"/>
  <c r="F33" i="9"/>
  <c r="F37" i="9"/>
  <c r="J47" i="9"/>
  <c r="J49" i="9"/>
  <c r="J51" i="9"/>
  <c r="D77" i="9"/>
  <c r="I77" i="9"/>
  <c r="G78" i="9"/>
  <c r="G68" i="10"/>
  <c r="D78" i="10"/>
  <c r="I78" i="10"/>
  <c r="C118" i="10"/>
  <c r="F116" i="2"/>
  <c r="F114" i="9"/>
  <c r="F116" i="9"/>
  <c r="I114" i="5"/>
  <c r="J114" i="6" s="1"/>
  <c r="I115" i="5"/>
  <c r="J115" i="6" s="1"/>
  <c r="I115" i="4"/>
  <c r="I115" i="6" s="1"/>
  <c r="K115" i="6" s="1"/>
  <c r="P115" i="4"/>
  <c r="T115" i="6" s="1"/>
  <c r="I117" i="4"/>
  <c r="I117" i="6" s="1"/>
  <c r="P117" i="4"/>
  <c r="T117" i="6" s="1"/>
  <c r="V117" i="6" s="1"/>
  <c r="J115" i="7"/>
  <c r="J117" i="7"/>
  <c r="N117" i="6" s="1"/>
  <c r="J114" i="8"/>
  <c r="J116" i="8"/>
  <c r="I117" i="5"/>
  <c r="J117" i="6" s="1"/>
  <c r="P114" i="4"/>
  <c r="T114" i="6" s="1"/>
  <c r="F97" i="2"/>
  <c r="J95" i="7"/>
  <c r="N95" i="6" s="1"/>
  <c r="J97" i="7"/>
  <c r="N97" i="6" s="1"/>
  <c r="J99" i="7"/>
  <c r="N99" i="6" s="1"/>
  <c r="J101" i="7"/>
  <c r="N101" i="6" s="1"/>
  <c r="J103" i="7"/>
  <c r="F109" i="10"/>
  <c r="F93" i="2"/>
  <c r="F99" i="2"/>
  <c r="F105" i="2"/>
  <c r="F93" i="9"/>
  <c r="F95" i="9"/>
  <c r="E95" i="6" s="1"/>
  <c r="F97" i="9"/>
  <c r="F99" i="9"/>
  <c r="F101" i="9"/>
  <c r="F103" i="9"/>
  <c r="E103" i="2" s="1"/>
  <c r="F105" i="9"/>
  <c r="F107" i="9"/>
  <c r="P100" i="4"/>
  <c r="T100" i="6" s="1"/>
  <c r="C109" i="10"/>
  <c r="F95" i="2"/>
  <c r="F101" i="2"/>
  <c r="F107" i="2"/>
  <c r="J104" i="7"/>
  <c r="N104" i="6" s="1"/>
  <c r="J106" i="7"/>
  <c r="J108" i="7"/>
  <c r="J93" i="8"/>
  <c r="J95" i="8"/>
  <c r="J97" i="8"/>
  <c r="J99" i="8"/>
  <c r="J101" i="8"/>
  <c r="J103" i="8"/>
  <c r="J105" i="8"/>
  <c r="J107" i="8"/>
  <c r="P103" i="4"/>
  <c r="T103" i="6" s="1"/>
  <c r="F82" i="2"/>
  <c r="F82" i="9"/>
  <c r="F84" i="9"/>
  <c r="F86" i="9"/>
  <c r="E86" i="2" s="1"/>
  <c r="F88" i="10"/>
  <c r="F84" i="2"/>
  <c r="J82" i="8"/>
  <c r="J84" i="8"/>
  <c r="I84" i="2" s="1"/>
  <c r="J86" i="8"/>
  <c r="I87" i="5"/>
  <c r="J87" i="6" s="1"/>
  <c r="M68" i="6"/>
  <c r="D68" i="9"/>
  <c r="I68" i="9"/>
  <c r="E68" i="10"/>
  <c r="C77" i="10"/>
  <c r="G77" i="10"/>
  <c r="F75" i="2"/>
  <c r="G68" i="7"/>
  <c r="J75" i="7"/>
  <c r="N75" i="6" s="1"/>
  <c r="I76" i="4"/>
  <c r="I76" i="6" s="1"/>
  <c r="X68" i="6"/>
  <c r="H68" i="8"/>
  <c r="D78" i="8"/>
  <c r="F69" i="2"/>
  <c r="H68" i="7"/>
  <c r="E68" i="7"/>
  <c r="F69" i="9"/>
  <c r="E69" i="6" s="1"/>
  <c r="F71" i="9"/>
  <c r="F73" i="9"/>
  <c r="F75" i="9"/>
  <c r="E75" i="2" s="1"/>
  <c r="P69" i="4"/>
  <c r="T69" i="6" s="1"/>
  <c r="I70" i="4"/>
  <c r="I70" i="6" s="1"/>
  <c r="P70" i="4"/>
  <c r="T70" i="6" s="1"/>
  <c r="P71" i="4"/>
  <c r="T71" i="6" s="1"/>
  <c r="I72" i="4"/>
  <c r="I72" i="6" s="1"/>
  <c r="J69" i="8"/>
  <c r="J71" i="8"/>
  <c r="J73" i="8"/>
  <c r="I73" i="2" s="1"/>
  <c r="J75" i="8"/>
  <c r="I75" i="2" s="1"/>
  <c r="I67" i="4"/>
  <c r="I67" i="6" s="1"/>
  <c r="K67" i="6" s="1"/>
  <c r="G77" i="7"/>
  <c r="E51" i="6"/>
  <c r="E51" i="2"/>
  <c r="L47" i="9"/>
  <c r="L48" i="9"/>
  <c r="P48" i="6"/>
  <c r="J48" i="2"/>
  <c r="L51" i="9"/>
  <c r="L52" i="9"/>
  <c r="L50" i="10"/>
  <c r="F50" i="2"/>
  <c r="K51" i="2"/>
  <c r="I53" i="4"/>
  <c r="I53" i="6" s="1"/>
  <c r="X55" i="6"/>
  <c r="D55" i="9"/>
  <c r="L51" i="10"/>
  <c r="K48" i="2"/>
  <c r="K50" i="2"/>
  <c r="F52" i="2"/>
  <c r="J46" i="7"/>
  <c r="N46" i="6" s="1"/>
  <c r="J48" i="7"/>
  <c r="L48" i="7" s="1"/>
  <c r="J50" i="7"/>
  <c r="J52" i="7"/>
  <c r="P53" i="4"/>
  <c r="T53" i="6" s="1"/>
  <c r="L48" i="10"/>
  <c r="L52" i="10"/>
  <c r="K47" i="2"/>
  <c r="F49" i="2"/>
  <c r="K52" i="2"/>
  <c r="F46" i="7"/>
  <c r="F48" i="7"/>
  <c r="P34" i="6"/>
  <c r="J34" i="2"/>
  <c r="L30" i="9"/>
  <c r="L38" i="9"/>
  <c r="L31" i="9"/>
  <c r="D42" i="9"/>
  <c r="I36" i="4"/>
  <c r="I36" i="6" s="1"/>
  <c r="L34" i="9"/>
  <c r="H41" i="9"/>
  <c r="K36" i="2"/>
  <c r="K40" i="2"/>
  <c r="J27" i="7"/>
  <c r="J29" i="7"/>
  <c r="J31" i="7"/>
  <c r="N31" i="6" s="1"/>
  <c r="J33" i="7"/>
  <c r="H33" i="2" s="1"/>
  <c r="J35" i="7"/>
  <c r="J37" i="7"/>
  <c r="J39" i="7"/>
  <c r="N39" i="6" s="1"/>
  <c r="F27" i="9"/>
  <c r="L27" i="9" s="1"/>
  <c r="F35" i="9"/>
  <c r="L35" i="9" s="1"/>
  <c r="F39" i="9"/>
  <c r="E39" i="6" s="1"/>
  <c r="F32" i="10"/>
  <c r="F34" i="10"/>
  <c r="F36" i="10"/>
  <c r="L36" i="10" s="1"/>
  <c r="F38" i="10"/>
  <c r="F40" i="10"/>
  <c r="I27" i="5"/>
  <c r="J27" i="6" s="1"/>
  <c r="I29" i="5"/>
  <c r="J29" i="6" s="1"/>
  <c r="I31" i="5"/>
  <c r="J31" i="6" s="1"/>
  <c r="I33" i="5"/>
  <c r="J33" i="6" s="1"/>
  <c r="K33" i="6" s="1"/>
  <c r="I34" i="5"/>
  <c r="J34" i="6" s="1"/>
  <c r="P36" i="4"/>
  <c r="T36" i="6" s="1"/>
  <c r="I38" i="4"/>
  <c r="I38" i="6" s="1"/>
  <c r="C41" i="10"/>
  <c r="C42" i="7"/>
  <c r="I30" i="2"/>
  <c r="F27" i="7"/>
  <c r="C27" i="2" s="1"/>
  <c r="F29" i="7"/>
  <c r="F31" i="7"/>
  <c r="F33" i="7"/>
  <c r="C33" i="2" s="1"/>
  <c r="F35" i="7"/>
  <c r="L35" i="7" s="1"/>
  <c r="F37" i="7"/>
  <c r="F39" i="7"/>
  <c r="P35" i="4"/>
  <c r="T35" i="6" s="1"/>
  <c r="L9" i="9"/>
  <c r="L17" i="9"/>
  <c r="J6" i="2"/>
  <c r="P6" i="6"/>
  <c r="J10" i="2"/>
  <c r="P10" i="6"/>
  <c r="P14" i="6"/>
  <c r="J14" i="2"/>
  <c r="L10" i="9"/>
  <c r="L18" i="9"/>
  <c r="C23" i="9"/>
  <c r="C22" i="8"/>
  <c r="J4" i="8"/>
  <c r="J6" i="7"/>
  <c r="J8" i="7"/>
  <c r="H8" i="2" s="1"/>
  <c r="J10" i="7"/>
  <c r="J18" i="7"/>
  <c r="I4" i="4"/>
  <c r="I4" i="6" s="1"/>
  <c r="I5" i="5"/>
  <c r="J5" i="6" s="1"/>
  <c r="P5" i="5"/>
  <c r="U5" i="6" s="1"/>
  <c r="I7" i="5"/>
  <c r="J7" i="6" s="1"/>
  <c r="P7" i="5"/>
  <c r="U7" i="6" s="1"/>
  <c r="P8" i="5"/>
  <c r="U8" i="6" s="1"/>
  <c r="I9" i="5"/>
  <c r="J9" i="6" s="1"/>
  <c r="P9" i="5"/>
  <c r="U9" i="6" s="1"/>
  <c r="P10" i="5"/>
  <c r="U10" i="6" s="1"/>
  <c r="I11" i="5"/>
  <c r="J11" i="6" s="1"/>
  <c r="P11" i="5"/>
  <c r="U11" i="6" s="1"/>
  <c r="P12" i="5"/>
  <c r="U12" i="6" s="1"/>
  <c r="I13" i="5"/>
  <c r="J13" i="6" s="1"/>
  <c r="P13" i="5"/>
  <c r="U13" i="6" s="1"/>
  <c r="P14" i="5"/>
  <c r="U14" i="6" s="1"/>
  <c r="I15" i="5"/>
  <c r="J15" i="6" s="1"/>
  <c r="I6" i="4"/>
  <c r="I6" i="6" s="1"/>
  <c r="I8" i="4"/>
  <c r="I8" i="6" s="1"/>
  <c r="I10" i="4"/>
  <c r="I10" i="6" s="1"/>
  <c r="I12" i="4"/>
  <c r="I12" i="6" s="1"/>
  <c r="I14" i="4"/>
  <c r="I14" i="6" s="1"/>
  <c r="I16" i="4"/>
  <c r="I16" i="6" s="1"/>
  <c r="I17" i="4"/>
  <c r="I17" i="6" s="1"/>
  <c r="C22" i="7"/>
  <c r="L5" i="9"/>
  <c r="L13" i="9"/>
  <c r="L21" i="9"/>
  <c r="G22" i="9"/>
  <c r="F4" i="9"/>
  <c r="F6" i="7"/>
  <c r="L6" i="7" s="1"/>
  <c r="F8" i="7"/>
  <c r="F10" i="7"/>
  <c r="F12" i="7"/>
  <c r="F14" i="7"/>
  <c r="L14" i="7" s="1"/>
  <c r="F16" i="7"/>
  <c r="F18" i="7"/>
  <c r="F20" i="7"/>
  <c r="I4" i="5"/>
  <c r="J4" i="6" s="1"/>
  <c r="L6" i="9"/>
  <c r="L14" i="9"/>
  <c r="C22" i="9"/>
  <c r="F4" i="10"/>
  <c r="F4" i="6" s="1"/>
  <c r="G22" i="10"/>
  <c r="I22" i="7"/>
  <c r="J6" i="8"/>
  <c r="J8" i="8"/>
  <c r="O8" i="6" s="1"/>
  <c r="J10" i="8"/>
  <c r="J12" i="8"/>
  <c r="J14" i="8"/>
  <c r="J16" i="8"/>
  <c r="O16" i="6" s="1"/>
  <c r="J18" i="8"/>
  <c r="J20" i="8"/>
  <c r="F5" i="10"/>
  <c r="F5" i="6" s="1"/>
  <c r="F7" i="10"/>
  <c r="F7" i="6" s="1"/>
  <c r="F9" i="10"/>
  <c r="F9" i="6" s="1"/>
  <c r="F11" i="10"/>
  <c r="F11" i="6" s="1"/>
  <c r="F13" i="10"/>
  <c r="F13" i="6" s="1"/>
  <c r="F15" i="10"/>
  <c r="F15" i="6" s="1"/>
  <c r="F17" i="10"/>
  <c r="F17" i="6" s="1"/>
  <c r="P4" i="4"/>
  <c r="T4" i="6" s="1"/>
  <c r="V4" i="6" s="1"/>
  <c r="P19" i="4"/>
  <c r="T19" i="6" s="1"/>
  <c r="P20" i="4"/>
  <c r="T20" i="6" s="1"/>
  <c r="I21" i="4"/>
  <c r="I21" i="6" s="1"/>
  <c r="H10" i="2"/>
  <c r="N10" i="6"/>
  <c r="H12" i="2"/>
  <c r="N12" i="6"/>
  <c r="H18" i="2"/>
  <c r="N18" i="6"/>
  <c r="H27" i="2"/>
  <c r="N27" i="6"/>
  <c r="H31" i="2"/>
  <c r="H35" i="2"/>
  <c r="N35" i="6"/>
  <c r="H39" i="2"/>
  <c r="H46" i="2"/>
  <c r="H50" i="2"/>
  <c r="N50" i="6"/>
  <c r="H52" i="2"/>
  <c r="N52" i="6"/>
  <c r="N93" i="6"/>
  <c r="H93" i="2"/>
  <c r="N103" i="6"/>
  <c r="H103" i="2"/>
  <c r="X77" i="6"/>
  <c r="X59" i="6"/>
  <c r="D89" i="7"/>
  <c r="G54" i="8"/>
  <c r="I59" i="8"/>
  <c r="G68" i="8"/>
  <c r="I36" i="2"/>
  <c r="E52" i="2"/>
  <c r="I64" i="2"/>
  <c r="E82" i="2"/>
  <c r="I93" i="2"/>
  <c r="H97" i="2"/>
  <c r="H117" i="2"/>
  <c r="C8" i="2"/>
  <c r="C8" i="6"/>
  <c r="L10" i="7"/>
  <c r="C10" i="6"/>
  <c r="C12" i="2"/>
  <c r="C12" i="6"/>
  <c r="C16" i="2"/>
  <c r="C16" i="6"/>
  <c r="L18" i="7"/>
  <c r="C18" i="6"/>
  <c r="C20" i="2"/>
  <c r="C20" i="6"/>
  <c r="C27" i="6"/>
  <c r="C29" i="2"/>
  <c r="C29" i="6"/>
  <c r="C31" i="2"/>
  <c r="C31" i="6"/>
  <c r="C35" i="6"/>
  <c r="C37" i="2"/>
  <c r="C37" i="6"/>
  <c r="C39" i="2"/>
  <c r="C39" i="6"/>
  <c r="C46" i="2"/>
  <c r="C46" i="6"/>
  <c r="C48" i="2"/>
  <c r="C48" i="6"/>
  <c r="F50" i="7"/>
  <c r="F52" i="7"/>
  <c r="L52" i="7" s="1"/>
  <c r="P9" i="6"/>
  <c r="P13" i="6"/>
  <c r="M22" i="6"/>
  <c r="M77" i="6"/>
  <c r="M59" i="6"/>
  <c r="H101" i="2"/>
  <c r="J7" i="7"/>
  <c r="J11" i="7"/>
  <c r="J13" i="7"/>
  <c r="J17" i="7"/>
  <c r="J21" i="7"/>
  <c r="J30" i="7"/>
  <c r="J34" i="7"/>
  <c r="J36" i="7"/>
  <c r="J40" i="7"/>
  <c r="J49" i="7"/>
  <c r="J53" i="7"/>
  <c r="L53" i="7" s="1"/>
  <c r="J61" i="7"/>
  <c r="J63" i="7"/>
  <c r="J65" i="7"/>
  <c r="J67" i="7"/>
  <c r="J83" i="7"/>
  <c r="J87" i="7"/>
  <c r="J94" i="7"/>
  <c r="J96" i="7"/>
  <c r="J100" i="7"/>
  <c r="J102" i="7"/>
  <c r="N106" i="6"/>
  <c r="H106" i="2"/>
  <c r="N108" i="6"/>
  <c r="H108" i="2"/>
  <c r="J42" i="8"/>
  <c r="O28" i="6"/>
  <c r="O34" i="6"/>
  <c r="I34" i="2"/>
  <c r="O38" i="6"/>
  <c r="I38" i="2"/>
  <c r="I6" i="2"/>
  <c r="O6" i="6"/>
  <c r="I8" i="2"/>
  <c r="I10" i="2"/>
  <c r="O10" i="6"/>
  <c r="I12" i="2"/>
  <c r="O12" i="6"/>
  <c r="I14" i="2"/>
  <c r="O14" i="6"/>
  <c r="I16" i="2"/>
  <c r="I18" i="2"/>
  <c r="O18" i="6"/>
  <c r="I20" i="2"/>
  <c r="O20" i="6"/>
  <c r="I46" i="2"/>
  <c r="O46" i="6"/>
  <c r="I48" i="2"/>
  <c r="O48" i="6"/>
  <c r="I50" i="2"/>
  <c r="O50" i="6"/>
  <c r="I52" i="2"/>
  <c r="O52" i="6"/>
  <c r="I60" i="2"/>
  <c r="O60" i="6"/>
  <c r="I66" i="2"/>
  <c r="O66" i="6"/>
  <c r="I69" i="2"/>
  <c r="O69" i="6"/>
  <c r="I71" i="2"/>
  <c r="O71" i="6"/>
  <c r="O73" i="6"/>
  <c r="O75" i="6"/>
  <c r="O82" i="6"/>
  <c r="I82" i="2"/>
  <c r="I86" i="2"/>
  <c r="O86" i="6"/>
  <c r="I97" i="2"/>
  <c r="O97" i="6"/>
  <c r="O99" i="6"/>
  <c r="I99" i="2"/>
  <c r="O101" i="6"/>
  <c r="I101" i="2"/>
  <c r="O105" i="6"/>
  <c r="I105" i="2"/>
  <c r="O107" i="6"/>
  <c r="I107" i="2"/>
  <c r="E5" i="2"/>
  <c r="E5" i="6"/>
  <c r="J5" i="2"/>
  <c r="P5" i="6"/>
  <c r="E6" i="2"/>
  <c r="E6" i="6"/>
  <c r="L7" i="9"/>
  <c r="E7" i="6"/>
  <c r="E7" i="2"/>
  <c r="L8" i="9"/>
  <c r="E8" i="6"/>
  <c r="E9" i="2"/>
  <c r="E9" i="6"/>
  <c r="E10" i="2"/>
  <c r="E10" i="6"/>
  <c r="E11" i="2"/>
  <c r="E11" i="6"/>
  <c r="L12" i="9"/>
  <c r="E12" i="6"/>
  <c r="E13" i="2"/>
  <c r="E13" i="6"/>
  <c r="E14" i="2"/>
  <c r="E14" i="6"/>
  <c r="E15" i="2"/>
  <c r="E15" i="6"/>
  <c r="J15" i="2"/>
  <c r="P15" i="6"/>
  <c r="E16" i="2"/>
  <c r="E16" i="6"/>
  <c r="J16" i="2"/>
  <c r="P16" i="6"/>
  <c r="E17" i="6"/>
  <c r="E17" i="2"/>
  <c r="J17" i="2"/>
  <c r="P17" i="6"/>
  <c r="J18" i="2"/>
  <c r="P18" i="6"/>
  <c r="E19" i="2"/>
  <c r="E19" i="6"/>
  <c r="J19" i="2"/>
  <c r="P19" i="6"/>
  <c r="L20" i="9"/>
  <c r="E20" i="6"/>
  <c r="J20" i="2"/>
  <c r="P20" i="6"/>
  <c r="E21" i="2"/>
  <c r="E21" i="6"/>
  <c r="P21" i="6"/>
  <c r="J21" i="2"/>
  <c r="E27" i="6"/>
  <c r="J41" i="9"/>
  <c r="P27" i="6"/>
  <c r="E28" i="2"/>
  <c r="E28" i="6"/>
  <c r="J28" i="2"/>
  <c r="P28" i="6"/>
  <c r="E29" i="2"/>
  <c r="E29" i="6"/>
  <c r="J29" i="2"/>
  <c r="P29" i="6"/>
  <c r="E30" i="2"/>
  <c r="E30" i="6"/>
  <c r="J30" i="2"/>
  <c r="P30" i="6"/>
  <c r="E31" i="6"/>
  <c r="E31" i="2"/>
  <c r="J31" i="2"/>
  <c r="P31" i="6"/>
  <c r="L32" i="9"/>
  <c r="E32" i="6"/>
  <c r="J32" i="2"/>
  <c r="P32" i="6"/>
  <c r="L33" i="9"/>
  <c r="E33" i="6"/>
  <c r="J33" i="2"/>
  <c r="P33" i="6"/>
  <c r="E34" i="2"/>
  <c r="E34" i="6"/>
  <c r="E35" i="2"/>
  <c r="E35" i="6"/>
  <c r="P35" i="6"/>
  <c r="J35" i="2"/>
  <c r="E36" i="2"/>
  <c r="E36" i="6"/>
  <c r="J36" i="2"/>
  <c r="P36" i="6"/>
  <c r="E37" i="2"/>
  <c r="E37" i="6"/>
  <c r="J37" i="2"/>
  <c r="P37" i="6"/>
  <c r="E38" i="2"/>
  <c r="E38" i="6"/>
  <c r="J38" i="2"/>
  <c r="P38" i="6"/>
  <c r="J39" i="2"/>
  <c r="P39" i="6"/>
  <c r="L40" i="9"/>
  <c r="E40" i="6"/>
  <c r="J40" i="2"/>
  <c r="P40" i="6"/>
  <c r="L46" i="9"/>
  <c r="E46" i="6"/>
  <c r="J46" i="2"/>
  <c r="P46" i="6"/>
  <c r="E47" i="2"/>
  <c r="E55" i="2" s="1"/>
  <c r="E47" i="6"/>
  <c r="P47" i="6"/>
  <c r="J47" i="2"/>
  <c r="E48" i="2"/>
  <c r="E48" i="6"/>
  <c r="E49" i="2"/>
  <c r="E49" i="6"/>
  <c r="J49" i="2"/>
  <c r="P49" i="6"/>
  <c r="E50" i="2"/>
  <c r="E50" i="6"/>
  <c r="J50" i="2"/>
  <c r="P50" i="6"/>
  <c r="J51" i="2"/>
  <c r="P51" i="6"/>
  <c r="J52" i="2"/>
  <c r="L52" i="2" s="1"/>
  <c r="S52" i="6" s="1"/>
  <c r="P52" i="6"/>
  <c r="E53" i="2"/>
  <c r="E53" i="6"/>
  <c r="E60" i="2"/>
  <c r="E60" i="6"/>
  <c r="E62" i="2"/>
  <c r="E62" i="6"/>
  <c r="E64" i="2"/>
  <c r="E64" i="6"/>
  <c r="E69" i="2"/>
  <c r="E71" i="2"/>
  <c r="E71" i="6"/>
  <c r="E73" i="2"/>
  <c r="E73" i="6"/>
  <c r="E75" i="6"/>
  <c r="E84" i="2"/>
  <c r="E84" i="6"/>
  <c r="E93" i="2"/>
  <c r="E93" i="6"/>
  <c r="E95" i="2"/>
  <c r="E97" i="2"/>
  <c r="E97" i="6"/>
  <c r="E99" i="2"/>
  <c r="E99" i="6"/>
  <c r="E101" i="2"/>
  <c r="E101" i="6"/>
  <c r="E103" i="6"/>
  <c r="E105" i="2"/>
  <c r="E105" i="6"/>
  <c r="E107" i="2"/>
  <c r="E107" i="6"/>
  <c r="E114" i="6"/>
  <c r="E118" i="6" s="1"/>
  <c r="E116" i="6"/>
  <c r="E116" i="2"/>
  <c r="P8" i="6"/>
  <c r="P12" i="6"/>
  <c r="H6" i="2"/>
  <c r="N6" i="6"/>
  <c r="H14" i="2"/>
  <c r="N14" i="6"/>
  <c r="H16" i="2"/>
  <c r="N16" i="6"/>
  <c r="H20" i="2"/>
  <c r="N20" i="6"/>
  <c r="H29" i="2"/>
  <c r="N29" i="6"/>
  <c r="H37" i="2"/>
  <c r="N37" i="6"/>
  <c r="M42" i="6"/>
  <c r="G54" i="7"/>
  <c r="D59" i="7"/>
  <c r="G109" i="7"/>
  <c r="H75" i="2"/>
  <c r="J5" i="7"/>
  <c r="J9" i="7"/>
  <c r="J15" i="7"/>
  <c r="J19" i="7"/>
  <c r="L19" i="7" s="1"/>
  <c r="J28" i="7"/>
  <c r="J32" i="7"/>
  <c r="J38" i="7"/>
  <c r="L38" i="7" s="1"/>
  <c r="J47" i="7"/>
  <c r="L47" i="7" s="1"/>
  <c r="J51" i="7"/>
  <c r="J74" i="7"/>
  <c r="J76" i="7"/>
  <c r="J85" i="7"/>
  <c r="J98" i="7"/>
  <c r="G22" i="7"/>
  <c r="L40" i="7"/>
  <c r="J88" i="7"/>
  <c r="G42" i="8"/>
  <c r="G59" i="8"/>
  <c r="G77" i="8"/>
  <c r="G109" i="8"/>
  <c r="E18" i="2"/>
  <c r="I28" i="2"/>
  <c r="I32" i="2"/>
  <c r="E39" i="2"/>
  <c r="I40" i="2"/>
  <c r="H82" i="2"/>
  <c r="H84" i="2"/>
  <c r="H95" i="2"/>
  <c r="I114" i="2"/>
  <c r="F5" i="7"/>
  <c r="F7" i="7"/>
  <c r="C9" i="2"/>
  <c r="C9" i="6"/>
  <c r="F11" i="7"/>
  <c r="C13" i="2"/>
  <c r="C13" i="6"/>
  <c r="F15" i="7"/>
  <c r="C17" i="2"/>
  <c r="C17" i="6"/>
  <c r="C19" i="2"/>
  <c r="C19" i="6"/>
  <c r="C21" i="2"/>
  <c r="C21" i="6"/>
  <c r="C28" i="2"/>
  <c r="C28" i="6"/>
  <c r="F30" i="7"/>
  <c r="F32" i="7"/>
  <c r="F34" i="7"/>
  <c r="L34" i="7" s="1"/>
  <c r="C36" i="2"/>
  <c r="C36" i="6"/>
  <c r="C38" i="2"/>
  <c r="C38" i="6"/>
  <c r="C40" i="2"/>
  <c r="C40" i="6"/>
  <c r="C47" i="2"/>
  <c r="C47" i="6"/>
  <c r="C49" i="2"/>
  <c r="C49" i="6"/>
  <c r="C51" i="2"/>
  <c r="C51" i="6"/>
  <c r="C53" i="2"/>
  <c r="C53" i="6"/>
  <c r="P7" i="6"/>
  <c r="P11" i="6"/>
  <c r="F76" i="7"/>
  <c r="F83" i="7"/>
  <c r="L83" i="7" s="1"/>
  <c r="F85" i="7"/>
  <c r="F87" i="7"/>
  <c r="F94" i="7"/>
  <c r="F96" i="7"/>
  <c r="L96" i="7" s="1"/>
  <c r="F98" i="7"/>
  <c r="F100" i="7"/>
  <c r="F102" i="7"/>
  <c r="F104" i="7"/>
  <c r="F106" i="7"/>
  <c r="F108" i="7"/>
  <c r="F115" i="7"/>
  <c r="F117" i="7"/>
  <c r="F27" i="8"/>
  <c r="D27" i="6" s="1"/>
  <c r="F86" i="8"/>
  <c r="F93" i="8"/>
  <c r="F95" i="8"/>
  <c r="F97" i="8"/>
  <c r="F99" i="8"/>
  <c r="F101" i="8"/>
  <c r="F103" i="8"/>
  <c r="F105" i="8"/>
  <c r="F107" i="8"/>
  <c r="F114" i="8"/>
  <c r="F116" i="8"/>
  <c r="J53" i="9"/>
  <c r="L53" i="9" s="1"/>
  <c r="J63" i="9"/>
  <c r="J67" i="9"/>
  <c r="J70" i="9"/>
  <c r="J76" i="9"/>
  <c r="J83" i="9"/>
  <c r="J85" i="9"/>
  <c r="J87" i="9"/>
  <c r="J94" i="9"/>
  <c r="J104" i="9"/>
  <c r="J108" i="9"/>
  <c r="J115" i="9"/>
  <c r="J117" i="9"/>
  <c r="J6" i="10"/>
  <c r="Q6" i="6" s="1"/>
  <c r="J8" i="10"/>
  <c r="J10" i="10"/>
  <c r="J12" i="10"/>
  <c r="J14" i="10"/>
  <c r="J16" i="10"/>
  <c r="J33" i="10"/>
  <c r="J35" i="10"/>
  <c r="J37" i="10"/>
  <c r="J39" i="10"/>
  <c r="J46" i="10"/>
  <c r="I21" i="5"/>
  <c r="J21" i="6" s="1"/>
  <c r="K21" i="6" s="1"/>
  <c r="K31" i="6"/>
  <c r="K34" i="6"/>
  <c r="J105" i="7"/>
  <c r="J107" i="7"/>
  <c r="J114" i="7"/>
  <c r="J116" i="7"/>
  <c r="J85" i="8"/>
  <c r="J87" i="8"/>
  <c r="J94" i="8"/>
  <c r="J96" i="8"/>
  <c r="J98" i="8"/>
  <c r="J100" i="8"/>
  <c r="J102" i="8"/>
  <c r="J104" i="8"/>
  <c r="J106" i="8"/>
  <c r="J108" i="8"/>
  <c r="J115" i="8"/>
  <c r="J117" i="8"/>
  <c r="F76" i="9"/>
  <c r="F83" i="9"/>
  <c r="F85" i="9"/>
  <c r="F87" i="9"/>
  <c r="F94" i="9"/>
  <c r="F96" i="9"/>
  <c r="F98" i="9"/>
  <c r="F100" i="9"/>
  <c r="F102" i="9"/>
  <c r="F104" i="9"/>
  <c r="F106" i="9"/>
  <c r="F108" i="9"/>
  <c r="F115" i="9"/>
  <c r="F117" i="9"/>
  <c r="F6" i="10"/>
  <c r="F6" i="6" s="1"/>
  <c r="F8" i="10"/>
  <c r="F8" i="6" s="1"/>
  <c r="F10" i="10"/>
  <c r="F10" i="6" s="1"/>
  <c r="F12" i="10"/>
  <c r="F12" i="6" s="1"/>
  <c r="F14" i="10"/>
  <c r="F14" i="6" s="1"/>
  <c r="F16" i="10"/>
  <c r="F16" i="6" s="1"/>
  <c r="F33" i="10"/>
  <c r="F35" i="10"/>
  <c r="F37" i="10"/>
  <c r="F39" i="10"/>
  <c r="F46" i="10"/>
  <c r="I19" i="4"/>
  <c r="I19" i="6" s="1"/>
  <c r="F60" i="7"/>
  <c r="F62" i="7"/>
  <c r="F64" i="7"/>
  <c r="F66" i="7"/>
  <c r="F69" i="7"/>
  <c r="F71" i="7"/>
  <c r="F73" i="7"/>
  <c r="F75" i="7"/>
  <c r="F82" i="7"/>
  <c r="F84" i="7"/>
  <c r="F86" i="7"/>
  <c r="L86" i="7" s="1"/>
  <c r="F93" i="7"/>
  <c r="F95" i="7"/>
  <c r="L95" i="7" s="1"/>
  <c r="F97" i="7"/>
  <c r="F99" i="7"/>
  <c r="F101" i="7"/>
  <c r="F103" i="7"/>
  <c r="L103" i="7" s="1"/>
  <c r="F105" i="7"/>
  <c r="F107" i="7"/>
  <c r="F114" i="7"/>
  <c r="F118" i="7" s="1"/>
  <c r="F116" i="7"/>
  <c r="F29" i="8"/>
  <c r="F31" i="8"/>
  <c r="F33" i="8"/>
  <c r="F35" i="8"/>
  <c r="F37" i="8"/>
  <c r="F39" i="8"/>
  <c r="F5" i="8"/>
  <c r="F7" i="8"/>
  <c r="F9" i="8"/>
  <c r="F13" i="8"/>
  <c r="F15" i="8"/>
  <c r="F17" i="8"/>
  <c r="F19" i="8"/>
  <c r="F21" i="8"/>
  <c r="F47" i="8"/>
  <c r="F49" i="8"/>
  <c r="F51" i="8"/>
  <c r="F53" i="8"/>
  <c r="F61" i="8"/>
  <c r="F63" i="8"/>
  <c r="F65" i="8"/>
  <c r="F67" i="8"/>
  <c r="F70" i="8"/>
  <c r="F72" i="8"/>
  <c r="F74" i="8"/>
  <c r="F76" i="8"/>
  <c r="F83" i="8"/>
  <c r="F85" i="8"/>
  <c r="F87" i="8"/>
  <c r="F94" i="8"/>
  <c r="F96" i="8"/>
  <c r="F98" i="8"/>
  <c r="F100" i="8"/>
  <c r="F102" i="8"/>
  <c r="F104" i="8"/>
  <c r="F106" i="8"/>
  <c r="F108" i="8"/>
  <c r="F115" i="8"/>
  <c r="F117" i="8"/>
  <c r="J5" i="10"/>
  <c r="Q5" i="6" s="1"/>
  <c r="J7" i="10"/>
  <c r="J9" i="10"/>
  <c r="I38" i="5"/>
  <c r="J38" i="6" s="1"/>
  <c r="K38" i="6" s="1"/>
  <c r="K87" i="6"/>
  <c r="I108" i="5"/>
  <c r="J108" i="6" s="1"/>
  <c r="I40" i="4"/>
  <c r="I40" i="6" s="1"/>
  <c r="K40" i="6" s="1"/>
  <c r="J11" i="10"/>
  <c r="L11" i="10" s="1"/>
  <c r="J13" i="10"/>
  <c r="J15" i="10"/>
  <c r="J17" i="10"/>
  <c r="J19" i="10"/>
  <c r="J21" i="10"/>
  <c r="J28" i="10"/>
  <c r="Q28" i="6" s="1"/>
  <c r="J30" i="10"/>
  <c r="J42" i="10" s="1"/>
  <c r="J53" i="10"/>
  <c r="J61" i="10"/>
  <c r="J63" i="10"/>
  <c r="J65" i="10"/>
  <c r="J70" i="10"/>
  <c r="J72" i="10"/>
  <c r="J74" i="10"/>
  <c r="J76" i="10"/>
  <c r="J83" i="10"/>
  <c r="J85" i="10"/>
  <c r="J87" i="10"/>
  <c r="J94" i="10"/>
  <c r="J96" i="10"/>
  <c r="J98" i="10"/>
  <c r="J100" i="10"/>
  <c r="J102" i="10"/>
  <c r="J104" i="10"/>
  <c r="J106" i="10"/>
  <c r="J108" i="10"/>
  <c r="J115" i="10"/>
  <c r="J117" i="10"/>
  <c r="P6" i="5"/>
  <c r="U6" i="6" s="1"/>
  <c r="P15" i="5"/>
  <c r="U15" i="6" s="1"/>
  <c r="P16" i="5"/>
  <c r="U16" i="6" s="1"/>
  <c r="I17" i="5"/>
  <c r="J17" i="6" s="1"/>
  <c r="K17" i="6" s="1"/>
  <c r="P17" i="5"/>
  <c r="U17" i="6" s="1"/>
  <c r="P18" i="5"/>
  <c r="U18" i="6" s="1"/>
  <c r="I19" i="5"/>
  <c r="J19" i="6" s="1"/>
  <c r="P19" i="5"/>
  <c r="U19" i="6" s="1"/>
  <c r="V19" i="6" s="1"/>
  <c r="P20" i="5"/>
  <c r="U20" i="6" s="1"/>
  <c r="I35" i="5"/>
  <c r="J35" i="6" s="1"/>
  <c r="I37" i="5"/>
  <c r="J37" i="6" s="1"/>
  <c r="P40" i="5"/>
  <c r="U40" i="6" s="1"/>
  <c r="P46" i="5"/>
  <c r="U46" i="6" s="1"/>
  <c r="I47" i="5"/>
  <c r="J47" i="6" s="1"/>
  <c r="P47" i="5"/>
  <c r="U47" i="6" s="1"/>
  <c r="P48" i="5"/>
  <c r="U48" i="6" s="1"/>
  <c r="I49" i="5"/>
  <c r="J49" i="6" s="1"/>
  <c r="P49" i="5"/>
  <c r="U49" i="6" s="1"/>
  <c r="P50" i="5"/>
  <c r="U50" i="6" s="1"/>
  <c r="I51" i="5"/>
  <c r="J51" i="6" s="1"/>
  <c r="K51" i="6" s="1"/>
  <c r="P51" i="5"/>
  <c r="U51" i="6" s="1"/>
  <c r="P52" i="5"/>
  <c r="U52" i="6" s="1"/>
  <c r="I53" i="5"/>
  <c r="J53" i="6" s="1"/>
  <c r="P53" i="5"/>
  <c r="U53" i="6" s="1"/>
  <c r="V53" i="6" s="1"/>
  <c r="P60" i="5"/>
  <c r="U60" i="6" s="1"/>
  <c r="I69" i="5"/>
  <c r="J69" i="6" s="1"/>
  <c r="I71" i="5"/>
  <c r="J71" i="6" s="1"/>
  <c r="I73" i="5"/>
  <c r="J73" i="6" s="1"/>
  <c r="I75" i="5"/>
  <c r="J75" i="6" s="1"/>
  <c r="I82" i="5"/>
  <c r="J82" i="6" s="1"/>
  <c r="K82" i="6" s="1"/>
  <c r="I84" i="5"/>
  <c r="J84" i="6" s="1"/>
  <c r="K84" i="6" s="1"/>
  <c r="I86" i="5"/>
  <c r="J86" i="6" s="1"/>
  <c r="K86" i="6" s="1"/>
  <c r="P94" i="5"/>
  <c r="U94" i="6" s="1"/>
  <c r="P95" i="5"/>
  <c r="U95" i="6" s="1"/>
  <c r="I96" i="5"/>
  <c r="J96" i="6" s="1"/>
  <c r="P96" i="5"/>
  <c r="U96" i="6" s="1"/>
  <c r="P97" i="5"/>
  <c r="U97" i="6" s="1"/>
  <c r="I98" i="5"/>
  <c r="J98" i="6" s="1"/>
  <c r="P98" i="5"/>
  <c r="U98" i="6" s="1"/>
  <c r="P99" i="5"/>
  <c r="U99" i="6" s="1"/>
  <c r="I100" i="5"/>
  <c r="J100" i="6" s="1"/>
  <c r="K100" i="6" s="1"/>
  <c r="P100" i="5"/>
  <c r="U100" i="6" s="1"/>
  <c r="V100" i="6" s="1"/>
  <c r="P101" i="5"/>
  <c r="U101" i="6" s="1"/>
  <c r="I102" i="5"/>
  <c r="J102" i="6" s="1"/>
  <c r="P102" i="5"/>
  <c r="U102" i="6" s="1"/>
  <c r="P103" i="5"/>
  <c r="U103" i="6" s="1"/>
  <c r="V103" i="6" s="1"/>
  <c r="I104" i="5"/>
  <c r="J104" i="6" s="1"/>
  <c r="P104" i="5"/>
  <c r="U104" i="6" s="1"/>
  <c r="P105" i="5"/>
  <c r="U105" i="6" s="1"/>
  <c r="I106" i="5"/>
  <c r="J106" i="6" s="1"/>
  <c r="P106" i="5"/>
  <c r="U106" i="6" s="1"/>
  <c r="P107" i="5"/>
  <c r="U107" i="6" s="1"/>
  <c r="I116" i="5"/>
  <c r="J116" i="6" s="1"/>
  <c r="I18" i="4"/>
  <c r="I18" i="6" s="1"/>
  <c r="P21" i="4"/>
  <c r="T21" i="6" s="1"/>
  <c r="P27" i="4"/>
  <c r="T27" i="6" s="1"/>
  <c r="I28" i="4"/>
  <c r="I28" i="6" s="1"/>
  <c r="P28" i="4"/>
  <c r="T28" i="6" s="1"/>
  <c r="P29" i="4"/>
  <c r="T29" i="6" s="1"/>
  <c r="I35" i="4"/>
  <c r="I35" i="6" s="1"/>
  <c r="K35" i="6" s="1"/>
  <c r="P37" i="4"/>
  <c r="T37" i="6" s="1"/>
  <c r="P38" i="4"/>
  <c r="T38" i="6" s="1"/>
  <c r="V38" i="6" s="1"/>
  <c r="P39" i="4"/>
  <c r="T39" i="6" s="1"/>
  <c r="V39" i="6" s="1"/>
  <c r="I52" i="4"/>
  <c r="I52" i="6" s="1"/>
  <c r="P72" i="4"/>
  <c r="T72" i="6" s="1"/>
  <c r="P73" i="4"/>
  <c r="T73" i="6" s="1"/>
  <c r="I74" i="4"/>
  <c r="I74" i="6" s="1"/>
  <c r="P74" i="4"/>
  <c r="T74" i="6" s="1"/>
  <c r="F19" i="10"/>
  <c r="F19" i="6" s="1"/>
  <c r="F21" i="10"/>
  <c r="F21" i="6" s="1"/>
  <c r="F28" i="10"/>
  <c r="F28" i="6" s="1"/>
  <c r="F30" i="10"/>
  <c r="F30" i="6" s="1"/>
  <c r="F65" i="10"/>
  <c r="F67" i="10"/>
  <c r="F72" i="10"/>
  <c r="F74" i="10"/>
  <c r="F76" i="10"/>
  <c r="F83" i="10"/>
  <c r="F85" i="10"/>
  <c r="F87" i="10"/>
  <c r="F94" i="10"/>
  <c r="F96" i="10"/>
  <c r="F98" i="10"/>
  <c r="F100" i="10"/>
  <c r="F102" i="10"/>
  <c r="F104" i="10"/>
  <c r="F106" i="10"/>
  <c r="F108" i="10"/>
  <c r="F115" i="10"/>
  <c r="F117" i="10"/>
  <c r="I6" i="5"/>
  <c r="J6" i="6" s="1"/>
  <c r="K6" i="6" s="1"/>
  <c r="I8" i="5"/>
  <c r="J8" i="6" s="1"/>
  <c r="K8" i="6" s="1"/>
  <c r="I10" i="5"/>
  <c r="J10" i="6" s="1"/>
  <c r="K10" i="6" s="1"/>
  <c r="I12" i="5"/>
  <c r="J12" i="6" s="1"/>
  <c r="K12" i="6" s="1"/>
  <c r="I14" i="5"/>
  <c r="J14" i="6" s="1"/>
  <c r="K14" i="6" s="1"/>
  <c r="P21" i="5"/>
  <c r="U21" i="6" s="1"/>
  <c r="P27" i="5"/>
  <c r="U27" i="6" s="1"/>
  <c r="I28" i="5"/>
  <c r="J28" i="6" s="1"/>
  <c r="P28" i="5"/>
  <c r="U28" i="6" s="1"/>
  <c r="V28" i="6" s="1"/>
  <c r="P29" i="5"/>
  <c r="U29" i="6" s="1"/>
  <c r="I30" i="5"/>
  <c r="J30" i="6" s="1"/>
  <c r="K30" i="6" s="1"/>
  <c r="P30" i="5"/>
  <c r="U30" i="6" s="1"/>
  <c r="P31" i="5"/>
  <c r="U31" i="6" s="1"/>
  <c r="I32" i="5"/>
  <c r="J32" i="6" s="1"/>
  <c r="P32" i="5"/>
  <c r="U32" i="6" s="1"/>
  <c r="P33" i="5"/>
  <c r="U33" i="6" s="1"/>
  <c r="I39" i="5"/>
  <c r="J39" i="6" s="1"/>
  <c r="P61" i="5"/>
  <c r="U61" i="6" s="1"/>
  <c r="P62" i="5"/>
  <c r="U62" i="6" s="1"/>
  <c r="I63" i="5"/>
  <c r="J63" i="6" s="1"/>
  <c r="P63" i="5"/>
  <c r="U63" i="6" s="1"/>
  <c r="P64" i="5"/>
  <c r="U64" i="6" s="1"/>
  <c r="I65" i="5"/>
  <c r="J65" i="6" s="1"/>
  <c r="P65" i="5"/>
  <c r="U65" i="6" s="1"/>
  <c r="P66" i="5"/>
  <c r="U66" i="6" s="1"/>
  <c r="I93" i="5"/>
  <c r="J93" i="6" s="1"/>
  <c r="K93" i="6" s="1"/>
  <c r="P108" i="5"/>
  <c r="U108" i="6" s="1"/>
  <c r="P114" i="5"/>
  <c r="U114" i="6" s="1"/>
  <c r="V114" i="6" s="1"/>
  <c r="I5" i="4"/>
  <c r="I5" i="6" s="1"/>
  <c r="P5" i="4"/>
  <c r="T5" i="6" s="1"/>
  <c r="V5" i="6" s="1"/>
  <c r="P6" i="4"/>
  <c r="T6" i="6" s="1"/>
  <c r="I7" i="4"/>
  <c r="I7" i="6" s="1"/>
  <c r="K7" i="6" s="1"/>
  <c r="P7" i="4"/>
  <c r="T7" i="6" s="1"/>
  <c r="V7" i="6" s="1"/>
  <c r="P8" i="4"/>
  <c r="T8" i="6" s="1"/>
  <c r="V8" i="6" s="1"/>
  <c r="I9" i="4"/>
  <c r="I9" i="6" s="1"/>
  <c r="K9" i="6" s="1"/>
  <c r="P9" i="4"/>
  <c r="T9" i="6" s="1"/>
  <c r="V9" i="6" s="1"/>
  <c r="P10" i="4"/>
  <c r="T10" i="6" s="1"/>
  <c r="V10" i="6" s="1"/>
  <c r="I11" i="4"/>
  <c r="I11" i="6" s="1"/>
  <c r="K11" i="6" s="1"/>
  <c r="P11" i="4"/>
  <c r="T11" i="6" s="1"/>
  <c r="V11" i="6" s="1"/>
  <c r="P12" i="4"/>
  <c r="T12" i="6" s="1"/>
  <c r="V12" i="6" s="1"/>
  <c r="I13" i="4"/>
  <c r="I13" i="6" s="1"/>
  <c r="K13" i="6" s="1"/>
  <c r="P13" i="4"/>
  <c r="T13" i="6" s="1"/>
  <c r="V13" i="6" s="1"/>
  <c r="P14" i="4"/>
  <c r="T14" i="6" s="1"/>
  <c r="V14" i="6" s="1"/>
  <c r="I15" i="4"/>
  <c r="I15" i="6" s="1"/>
  <c r="K15" i="6" s="1"/>
  <c r="P15" i="4"/>
  <c r="T15" i="6" s="1"/>
  <c r="P16" i="4"/>
  <c r="T16" i="6" s="1"/>
  <c r="I20" i="4"/>
  <c r="I20" i="6" s="1"/>
  <c r="P30" i="4"/>
  <c r="T30" i="6" s="1"/>
  <c r="P31" i="4"/>
  <c r="T31" i="6" s="1"/>
  <c r="I32" i="4"/>
  <c r="I32" i="6" s="1"/>
  <c r="K32" i="6" s="1"/>
  <c r="P32" i="4"/>
  <c r="T32" i="6" s="1"/>
  <c r="P33" i="4"/>
  <c r="T33" i="6" s="1"/>
  <c r="I37" i="4"/>
  <c r="I37" i="6" s="1"/>
  <c r="K37" i="6" s="1"/>
  <c r="P40" i="4"/>
  <c r="T40" i="6" s="1"/>
  <c r="P46" i="4"/>
  <c r="T46" i="6" s="1"/>
  <c r="I47" i="4"/>
  <c r="I47" i="6" s="1"/>
  <c r="K47" i="6" s="1"/>
  <c r="P47" i="4"/>
  <c r="T47" i="6" s="1"/>
  <c r="P48" i="4"/>
  <c r="T48" i="6" s="1"/>
  <c r="I49" i="4"/>
  <c r="I49" i="6" s="1"/>
  <c r="K49" i="6" s="1"/>
  <c r="P49" i="4"/>
  <c r="T49" i="6" s="1"/>
  <c r="P50" i="4"/>
  <c r="T50" i="6" s="1"/>
  <c r="I60" i="4"/>
  <c r="I60" i="6" s="1"/>
  <c r="K62" i="6"/>
  <c r="K64" i="6"/>
  <c r="I69" i="4"/>
  <c r="I69" i="6" s="1"/>
  <c r="I71" i="4"/>
  <c r="I71" i="6" s="1"/>
  <c r="K71" i="6" s="1"/>
  <c r="P75" i="4"/>
  <c r="T75" i="6" s="1"/>
  <c r="P76" i="4"/>
  <c r="T76" i="6" s="1"/>
  <c r="P82" i="4"/>
  <c r="T82" i="6" s="1"/>
  <c r="I83" i="4"/>
  <c r="I83" i="6" s="1"/>
  <c r="P83" i="4"/>
  <c r="T83" i="6" s="1"/>
  <c r="P84" i="4"/>
  <c r="T84" i="6" s="1"/>
  <c r="I85" i="4"/>
  <c r="I85" i="6" s="1"/>
  <c r="P85" i="4"/>
  <c r="T85" i="6" s="1"/>
  <c r="P101" i="4"/>
  <c r="T101" i="6" s="1"/>
  <c r="I102" i="4"/>
  <c r="I102" i="6" s="1"/>
  <c r="P102" i="4"/>
  <c r="T102" i="6" s="1"/>
  <c r="I104" i="4"/>
  <c r="I104" i="6" s="1"/>
  <c r="P104" i="4"/>
  <c r="T104" i="6" s="1"/>
  <c r="P105" i="4"/>
  <c r="T105" i="6" s="1"/>
  <c r="I106" i="4"/>
  <c r="I106" i="6" s="1"/>
  <c r="P106" i="4"/>
  <c r="T106" i="6" s="1"/>
  <c r="P107" i="4"/>
  <c r="T107" i="6" s="1"/>
  <c r="I108" i="4"/>
  <c r="I108" i="6" s="1"/>
  <c r="P108" i="4"/>
  <c r="T108" i="6" s="1"/>
  <c r="J18" i="10"/>
  <c r="L18" i="10" s="1"/>
  <c r="J20" i="10"/>
  <c r="J27" i="10"/>
  <c r="Q27" i="6" s="1"/>
  <c r="J29" i="10"/>
  <c r="L29" i="10" s="1"/>
  <c r="J31" i="10"/>
  <c r="L31" i="10" s="1"/>
  <c r="F47" i="10"/>
  <c r="F47" i="6" s="1"/>
  <c r="J60" i="10"/>
  <c r="J62" i="10"/>
  <c r="J64" i="10"/>
  <c r="J66" i="10"/>
  <c r="J71" i="10"/>
  <c r="J73" i="10"/>
  <c r="J75" i="10"/>
  <c r="J82" i="10"/>
  <c r="J84" i="10"/>
  <c r="J86" i="10"/>
  <c r="J93" i="10"/>
  <c r="J95" i="10"/>
  <c r="J97" i="10"/>
  <c r="J99" i="10"/>
  <c r="J101" i="10"/>
  <c r="J103" i="10"/>
  <c r="J105" i="10"/>
  <c r="J107" i="10"/>
  <c r="J114" i="10"/>
  <c r="J116" i="10"/>
  <c r="I16" i="5"/>
  <c r="J16" i="6" s="1"/>
  <c r="I18" i="5"/>
  <c r="J18" i="6" s="1"/>
  <c r="K18" i="6" s="1"/>
  <c r="I20" i="5"/>
  <c r="J20" i="6" s="1"/>
  <c r="K20" i="6" s="1"/>
  <c r="P34" i="5"/>
  <c r="U34" i="6" s="1"/>
  <c r="P35" i="5"/>
  <c r="U35" i="6" s="1"/>
  <c r="I36" i="5"/>
  <c r="J36" i="6" s="1"/>
  <c r="P36" i="5"/>
  <c r="U36" i="6" s="1"/>
  <c r="V36" i="6" s="1"/>
  <c r="P37" i="5"/>
  <c r="U37" i="6" s="1"/>
  <c r="V37" i="6" s="1"/>
  <c r="I46" i="5"/>
  <c r="J46" i="6" s="1"/>
  <c r="K46" i="6" s="1"/>
  <c r="I48" i="5"/>
  <c r="J48" i="6" s="1"/>
  <c r="K48" i="6" s="1"/>
  <c r="I50" i="5"/>
  <c r="J50" i="6" s="1"/>
  <c r="K50" i="6" s="1"/>
  <c r="I52" i="5"/>
  <c r="J52" i="6" s="1"/>
  <c r="I60" i="5"/>
  <c r="J60" i="6" s="1"/>
  <c r="P67" i="5"/>
  <c r="U67" i="6" s="1"/>
  <c r="V67" i="6" s="1"/>
  <c r="P69" i="5"/>
  <c r="U69" i="6" s="1"/>
  <c r="V69" i="6" s="1"/>
  <c r="I70" i="5"/>
  <c r="J70" i="6" s="1"/>
  <c r="K70" i="6" s="1"/>
  <c r="P70" i="5"/>
  <c r="U70" i="6" s="1"/>
  <c r="V70" i="6" s="1"/>
  <c r="P71" i="5"/>
  <c r="U71" i="6" s="1"/>
  <c r="I72" i="5"/>
  <c r="J72" i="6" s="1"/>
  <c r="K72" i="6" s="1"/>
  <c r="P72" i="5"/>
  <c r="U72" i="6" s="1"/>
  <c r="V72" i="6" s="1"/>
  <c r="P73" i="5"/>
  <c r="U73" i="6" s="1"/>
  <c r="V73" i="6" s="1"/>
  <c r="I74" i="5"/>
  <c r="J74" i="6" s="1"/>
  <c r="K74" i="6" s="1"/>
  <c r="P74" i="5"/>
  <c r="U74" i="6" s="1"/>
  <c r="V74" i="6" s="1"/>
  <c r="P75" i="5"/>
  <c r="U75" i="6" s="1"/>
  <c r="V75" i="6" s="1"/>
  <c r="I76" i="5"/>
  <c r="J76" i="6" s="1"/>
  <c r="K76" i="6" s="1"/>
  <c r="P76" i="5"/>
  <c r="U76" i="6" s="1"/>
  <c r="V76" i="6" s="1"/>
  <c r="P82" i="5"/>
  <c r="U82" i="6" s="1"/>
  <c r="V82" i="6" s="1"/>
  <c r="I83" i="5"/>
  <c r="J83" i="6" s="1"/>
  <c r="P83" i="5"/>
  <c r="U83" i="6" s="1"/>
  <c r="P84" i="5"/>
  <c r="U84" i="6" s="1"/>
  <c r="I85" i="5"/>
  <c r="J85" i="6" s="1"/>
  <c r="K85" i="6" s="1"/>
  <c r="P85" i="5"/>
  <c r="U85" i="6" s="1"/>
  <c r="P86" i="5"/>
  <c r="U86" i="6" s="1"/>
  <c r="I95" i="5"/>
  <c r="J95" i="6" s="1"/>
  <c r="K95" i="6" s="1"/>
  <c r="I97" i="5"/>
  <c r="J97" i="6" s="1"/>
  <c r="K97" i="6" s="1"/>
  <c r="I99" i="5"/>
  <c r="J99" i="6" s="1"/>
  <c r="K99" i="6" s="1"/>
  <c r="I101" i="5"/>
  <c r="J101" i="6" s="1"/>
  <c r="I103" i="5"/>
  <c r="J103" i="6" s="1"/>
  <c r="I105" i="5"/>
  <c r="J105" i="6" s="1"/>
  <c r="I107" i="5"/>
  <c r="J107" i="6" s="1"/>
  <c r="P115" i="5"/>
  <c r="U115" i="6" s="1"/>
  <c r="V115" i="6" s="1"/>
  <c r="P116" i="5"/>
  <c r="U116" i="6" s="1"/>
  <c r="V116" i="6" s="1"/>
  <c r="V118" i="6" s="1"/>
  <c r="P17" i="4"/>
  <c r="T17" i="6" s="1"/>
  <c r="P18" i="4"/>
  <c r="T18" i="6" s="1"/>
  <c r="I27" i="4"/>
  <c r="I27" i="6" s="1"/>
  <c r="I29" i="4"/>
  <c r="I29" i="6" s="1"/>
  <c r="K29" i="6" s="1"/>
  <c r="P34" i="4"/>
  <c r="T34" i="6" s="1"/>
  <c r="T42" i="6" s="1"/>
  <c r="I39" i="4"/>
  <c r="I39" i="6" s="1"/>
  <c r="P51" i="4"/>
  <c r="T51" i="6" s="1"/>
  <c r="P52" i="4"/>
  <c r="T52" i="6" s="1"/>
  <c r="P86" i="4"/>
  <c r="T86" i="6" s="1"/>
  <c r="I101" i="4"/>
  <c r="I101" i="6" s="1"/>
  <c r="I103" i="4"/>
  <c r="I103" i="6" s="1"/>
  <c r="I105" i="4"/>
  <c r="I105" i="6" s="1"/>
  <c r="I107" i="4"/>
  <c r="I107" i="6" s="1"/>
  <c r="I114" i="4"/>
  <c r="I114" i="6" s="1"/>
  <c r="K114" i="6" s="1"/>
  <c r="P116" i="4"/>
  <c r="T116" i="6" s="1"/>
  <c r="P60" i="4"/>
  <c r="T60" i="6" s="1"/>
  <c r="I61" i="4"/>
  <c r="I61" i="6" s="1"/>
  <c r="K61" i="6" s="1"/>
  <c r="P61" i="4"/>
  <c r="T61" i="6" s="1"/>
  <c r="P62" i="4"/>
  <c r="T62" i="6" s="1"/>
  <c r="I63" i="4"/>
  <c r="I63" i="6" s="1"/>
  <c r="P63" i="4"/>
  <c r="T63" i="6" s="1"/>
  <c r="P64" i="4"/>
  <c r="T64" i="6" s="1"/>
  <c r="I65" i="4"/>
  <c r="I65" i="6" s="1"/>
  <c r="P65" i="4"/>
  <c r="T65" i="6" s="1"/>
  <c r="P66" i="4"/>
  <c r="T66" i="6" s="1"/>
  <c r="I73" i="4"/>
  <c r="I73" i="6" s="1"/>
  <c r="I75" i="4"/>
  <c r="I75" i="6" s="1"/>
  <c r="P87" i="4"/>
  <c r="T87" i="6" s="1"/>
  <c r="V87" i="6" s="1"/>
  <c r="P93" i="4"/>
  <c r="T93" i="6" s="1"/>
  <c r="V93" i="6" s="1"/>
  <c r="I94" i="4"/>
  <c r="I94" i="6" s="1"/>
  <c r="K94" i="6" s="1"/>
  <c r="P94" i="4"/>
  <c r="T94" i="6" s="1"/>
  <c r="P95" i="4"/>
  <c r="T95" i="6" s="1"/>
  <c r="I96" i="4"/>
  <c r="I96" i="6" s="1"/>
  <c r="I110" i="6" s="1"/>
  <c r="P96" i="4"/>
  <c r="T96" i="6" s="1"/>
  <c r="P97" i="4"/>
  <c r="T97" i="6" s="1"/>
  <c r="I98" i="4"/>
  <c r="I98" i="6" s="1"/>
  <c r="P98" i="4"/>
  <c r="T98" i="6" s="1"/>
  <c r="T110" i="6" s="1"/>
  <c r="P99" i="4"/>
  <c r="T99" i="6" s="1"/>
  <c r="I116" i="4"/>
  <c r="I116" i="6" s="1"/>
  <c r="O4" i="6"/>
  <c r="J22" i="8"/>
  <c r="I4" i="2"/>
  <c r="E4" i="6"/>
  <c r="E4" i="2"/>
  <c r="F22" i="9"/>
  <c r="H4" i="2"/>
  <c r="N4" i="6"/>
  <c r="J4" i="9"/>
  <c r="L4" i="9" s="1"/>
  <c r="F4" i="8"/>
  <c r="L4" i="8" s="1"/>
  <c r="J4" i="10"/>
  <c r="L4" i="7"/>
  <c r="C4" i="6"/>
  <c r="C4" i="2"/>
  <c r="L6" i="10"/>
  <c r="F6" i="2"/>
  <c r="F8" i="2"/>
  <c r="L10" i="10"/>
  <c r="F10" i="2"/>
  <c r="F12" i="2"/>
  <c r="L12" i="10"/>
  <c r="F14" i="2"/>
  <c r="L14" i="10"/>
  <c r="F16" i="2"/>
  <c r="F18" i="2"/>
  <c r="F20" i="2"/>
  <c r="L20" i="10"/>
  <c r="F27" i="2"/>
  <c r="L27" i="10"/>
  <c r="F29" i="2"/>
  <c r="F31" i="2"/>
  <c r="K5" i="2"/>
  <c r="K28" i="2"/>
  <c r="F5" i="2"/>
  <c r="L5" i="10"/>
  <c r="L7" i="10"/>
  <c r="F9" i="2"/>
  <c r="L9" i="10"/>
  <c r="F11" i="2"/>
  <c r="L13" i="10"/>
  <c r="F13" i="2"/>
  <c r="F15" i="2"/>
  <c r="F17" i="2"/>
  <c r="L17" i="10"/>
  <c r="F19" i="2"/>
  <c r="L21" i="10"/>
  <c r="F21" i="2"/>
  <c r="L28" i="10"/>
  <c r="K6" i="2"/>
  <c r="L6" i="2" s="1"/>
  <c r="S6" i="6" s="1"/>
  <c r="J41" i="10"/>
  <c r="K27" i="2"/>
  <c r="F55" i="10"/>
  <c r="F47" i="2"/>
  <c r="L47" i="10"/>
  <c r="J67" i="10"/>
  <c r="Q67" i="6" s="1"/>
  <c r="F61" i="10"/>
  <c r="F61" i="6" s="1"/>
  <c r="F63" i="10"/>
  <c r="F63" i="6" s="1"/>
  <c r="F70" i="10"/>
  <c r="F70" i="6" s="1"/>
  <c r="J69" i="10"/>
  <c r="Q69" i="6" s="1"/>
  <c r="L11" i="9"/>
  <c r="L15" i="9"/>
  <c r="L19" i="9"/>
  <c r="L28" i="9"/>
  <c r="L36" i="9"/>
  <c r="F41" i="9"/>
  <c r="L41" i="9" s="1"/>
  <c r="F42" i="9"/>
  <c r="J42" i="9"/>
  <c r="L49" i="9"/>
  <c r="F54" i="9"/>
  <c r="J54" i="9"/>
  <c r="F55" i="9"/>
  <c r="E12" i="2"/>
  <c r="E20" i="2"/>
  <c r="E33" i="2"/>
  <c r="E46" i="2"/>
  <c r="J61" i="9"/>
  <c r="P61" i="6" s="1"/>
  <c r="J65" i="9"/>
  <c r="J72" i="9"/>
  <c r="J74" i="9"/>
  <c r="J96" i="9"/>
  <c r="P96" i="6" s="1"/>
  <c r="J98" i="9"/>
  <c r="P98" i="6" s="1"/>
  <c r="J100" i="9"/>
  <c r="P100" i="6" s="1"/>
  <c r="J102" i="9"/>
  <c r="P102" i="6" s="1"/>
  <c r="J106" i="9"/>
  <c r="P106" i="6" s="1"/>
  <c r="L16" i="9"/>
  <c r="L29" i="9"/>
  <c r="L37" i="9"/>
  <c r="L50" i="9"/>
  <c r="L54" i="9"/>
  <c r="C59" i="9"/>
  <c r="C68" i="9"/>
  <c r="C77" i="9"/>
  <c r="F61" i="9"/>
  <c r="E61" i="6" s="1"/>
  <c r="F63" i="9"/>
  <c r="F65" i="9"/>
  <c r="E65" i="6" s="1"/>
  <c r="F67" i="9"/>
  <c r="F70" i="9"/>
  <c r="F72" i="9"/>
  <c r="F74" i="9"/>
  <c r="E74" i="6" s="1"/>
  <c r="J60" i="9"/>
  <c r="P60" i="6" s="1"/>
  <c r="J62" i="9"/>
  <c r="P62" i="6" s="1"/>
  <c r="J64" i="9"/>
  <c r="J66" i="9"/>
  <c r="P66" i="6" s="1"/>
  <c r="J69" i="9"/>
  <c r="P69" i="6" s="1"/>
  <c r="J71" i="9"/>
  <c r="P71" i="6" s="1"/>
  <c r="J73" i="9"/>
  <c r="J75" i="9"/>
  <c r="P75" i="6" s="1"/>
  <c r="J82" i="9"/>
  <c r="P82" i="6" s="1"/>
  <c r="J84" i="9"/>
  <c r="P84" i="6" s="1"/>
  <c r="J86" i="9"/>
  <c r="J93" i="9"/>
  <c r="P93" i="6" s="1"/>
  <c r="J95" i="9"/>
  <c r="J97" i="9"/>
  <c r="P97" i="6" s="1"/>
  <c r="J99" i="9"/>
  <c r="J101" i="9"/>
  <c r="P101" i="6" s="1"/>
  <c r="J103" i="9"/>
  <c r="J105" i="9"/>
  <c r="P105" i="6" s="1"/>
  <c r="J107" i="9"/>
  <c r="J114" i="9"/>
  <c r="P114" i="6" s="1"/>
  <c r="J116" i="9"/>
  <c r="D27" i="2"/>
  <c r="I27" i="2"/>
  <c r="L27" i="2" s="1"/>
  <c r="S27" i="6" s="1"/>
  <c r="L27" i="8"/>
  <c r="E41" i="8"/>
  <c r="I41" i="8"/>
  <c r="E42" i="8"/>
  <c r="F28" i="8"/>
  <c r="F30" i="8"/>
  <c r="D30" i="6" s="1"/>
  <c r="F32" i="8"/>
  <c r="D32" i="6" s="1"/>
  <c r="F34" i="8"/>
  <c r="D34" i="6" s="1"/>
  <c r="F36" i="8"/>
  <c r="D36" i="6" s="1"/>
  <c r="F38" i="8"/>
  <c r="D38" i="6" s="1"/>
  <c r="F40" i="8"/>
  <c r="D40" i="6" s="1"/>
  <c r="F6" i="8"/>
  <c r="D6" i="6" s="1"/>
  <c r="F8" i="8"/>
  <c r="D8" i="6" s="1"/>
  <c r="F10" i="8"/>
  <c r="D10" i="6" s="1"/>
  <c r="F12" i="8"/>
  <c r="D12" i="6" s="1"/>
  <c r="F14" i="8"/>
  <c r="D14" i="6" s="1"/>
  <c r="F16" i="8"/>
  <c r="D16" i="6" s="1"/>
  <c r="F18" i="8"/>
  <c r="D18" i="6" s="1"/>
  <c r="F20" i="8"/>
  <c r="D20" i="6" s="1"/>
  <c r="F46" i="8"/>
  <c r="D46" i="6" s="1"/>
  <c r="F48" i="8"/>
  <c r="D48" i="6" s="1"/>
  <c r="F50" i="8"/>
  <c r="D50" i="6" s="1"/>
  <c r="F52" i="8"/>
  <c r="D52" i="6" s="1"/>
  <c r="J29" i="8"/>
  <c r="J31" i="8"/>
  <c r="O31" i="6" s="1"/>
  <c r="J33" i="8"/>
  <c r="O33" i="6" s="1"/>
  <c r="J35" i="8"/>
  <c r="O35" i="6" s="1"/>
  <c r="J37" i="8"/>
  <c r="O37" i="6" s="1"/>
  <c r="J39" i="8"/>
  <c r="O39" i="6" s="1"/>
  <c r="J5" i="8"/>
  <c r="O5" i="6" s="1"/>
  <c r="J7" i="8"/>
  <c r="O7" i="6" s="1"/>
  <c r="J9" i="8"/>
  <c r="O9" i="6" s="1"/>
  <c r="J11" i="8"/>
  <c r="J13" i="8"/>
  <c r="O13" i="6" s="1"/>
  <c r="J15" i="8"/>
  <c r="O15" i="6" s="1"/>
  <c r="J17" i="8"/>
  <c r="O17" i="6" s="1"/>
  <c r="J19" i="8"/>
  <c r="O19" i="6" s="1"/>
  <c r="J21" i="8"/>
  <c r="O21" i="6" s="1"/>
  <c r="J47" i="8"/>
  <c r="O47" i="6" s="1"/>
  <c r="J49" i="8"/>
  <c r="O49" i="6" s="1"/>
  <c r="J51" i="8"/>
  <c r="O51" i="6" s="1"/>
  <c r="F11" i="8"/>
  <c r="D11" i="6" s="1"/>
  <c r="F60" i="8"/>
  <c r="D60" i="6" s="1"/>
  <c r="F62" i="8"/>
  <c r="D62" i="6" s="1"/>
  <c r="F64" i="8"/>
  <c r="D64" i="6" s="1"/>
  <c r="F66" i="8"/>
  <c r="D66" i="6" s="1"/>
  <c r="F69" i="8"/>
  <c r="D69" i="6" s="1"/>
  <c r="D77" i="6" s="1"/>
  <c r="F71" i="8"/>
  <c r="D71" i="6" s="1"/>
  <c r="F73" i="8"/>
  <c r="D73" i="6" s="1"/>
  <c r="F75" i="8"/>
  <c r="D75" i="6" s="1"/>
  <c r="F82" i="8"/>
  <c r="D82" i="6" s="1"/>
  <c r="F84" i="8"/>
  <c r="D84" i="6" s="1"/>
  <c r="J53" i="8"/>
  <c r="O53" i="6" s="1"/>
  <c r="J61" i="8"/>
  <c r="O61" i="6" s="1"/>
  <c r="J63" i="8"/>
  <c r="O63" i="6" s="1"/>
  <c r="J65" i="8"/>
  <c r="O65" i="6" s="1"/>
  <c r="J67" i="8"/>
  <c r="O67" i="6" s="1"/>
  <c r="J70" i="8"/>
  <c r="O70" i="6" s="1"/>
  <c r="J72" i="8"/>
  <c r="O72" i="6" s="1"/>
  <c r="J74" i="8"/>
  <c r="O74" i="6" s="1"/>
  <c r="J76" i="8"/>
  <c r="O76" i="6" s="1"/>
  <c r="J83" i="8"/>
  <c r="O83" i="6" s="1"/>
  <c r="L12" i="7"/>
  <c r="L16" i="7"/>
  <c r="L20" i="7"/>
  <c r="L29" i="7"/>
  <c r="L37" i="7"/>
  <c r="L46" i="7"/>
  <c r="L50" i="7"/>
  <c r="C59" i="7"/>
  <c r="C68" i="7"/>
  <c r="C77" i="7"/>
  <c r="L82" i="7"/>
  <c r="L99" i="7"/>
  <c r="L107" i="7"/>
  <c r="L116" i="7"/>
  <c r="J70" i="7"/>
  <c r="N70" i="6" s="1"/>
  <c r="J72" i="7"/>
  <c r="L5" i="7"/>
  <c r="L9" i="7"/>
  <c r="L13" i="7"/>
  <c r="L17" i="7"/>
  <c r="L21" i="7"/>
  <c r="F22" i="7"/>
  <c r="L30" i="7"/>
  <c r="L51" i="7"/>
  <c r="H59" i="7"/>
  <c r="C10" i="2"/>
  <c r="C18" i="2"/>
  <c r="F61" i="7"/>
  <c r="F63" i="7"/>
  <c r="C63" i="6" s="1"/>
  <c r="F65" i="7"/>
  <c r="F67" i="7"/>
  <c r="C67" i="6" s="1"/>
  <c r="F70" i="7"/>
  <c r="C70" i="6" s="1"/>
  <c r="F72" i="7"/>
  <c r="C72" i="6" s="1"/>
  <c r="F74" i="7"/>
  <c r="L31" i="7"/>
  <c r="E59" i="7"/>
  <c r="L75" i="7"/>
  <c r="L84" i="7"/>
  <c r="C88" i="7"/>
  <c r="L93" i="7"/>
  <c r="L97" i="7"/>
  <c r="L101" i="7"/>
  <c r="L105" i="7"/>
  <c r="C109" i="7"/>
  <c r="C118" i="7"/>
  <c r="J60" i="7"/>
  <c r="N60" i="6" s="1"/>
  <c r="J62" i="7"/>
  <c r="J64" i="7"/>
  <c r="J66" i="7"/>
  <c r="J69" i="7"/>
  <c r="N69" i="6" s="1"/>
  <c r="R69" i="6" s="1"/>
  <c r="J71" i="7"/>
  <c r="J73" i="7"/>
  <c r="W119" i="6"/>
  <c r="T119" i="6"/>
  <c r="W118" i="6"/>
  <c r="T118" i="6"/>
  <c r="W110" i="6"/>
  <c r="U110" i="6"/>
  <c r="W109" i="6"/>
  <c r="T109" i="6"/>
  <c r="W89" i="6"/>
  <c r="U89" i="6"/>
  <c r="T89" i="6"/>
  <c r="W88" i="6"/>
  <c r="T88" i="6"/>
  <c r="N88" i="6"/>
  <c r="W78" i="6"/>
  <c r="T78" i="6"/>
  <c r="W77" i="6"/>
  <c r="W68" i="6"/>
  <c r="T68" i="6"/>
  <c r="O68" i="6"/>
  <c r="W59" i="6"/>
  <c r="U59" i="6"/>
  <c r="T59" i="6"/>
  <c r="W55" i="6"/>
  <c r="W54" i="6"/>
  <c r="T54" i="6"/>
  <c r="P54" i="6"/>
  <c r="O54" i="6"/>
  <c r="W42" i="6"/>
  <c r="P42" i="6"/>
  <c r="W41" i="6"/>
  <c r="T41" i="6"/>
  <c r="L55" i="6"/>
  <c r="J55" i="6"/>
  <c r="F55" i="6"/>
  <c r="E55" i="6"/>
  <c r="L54" i="6"/>
  <c r="I54" i="6"/>
  <c r="E54" i="6"/>
  <c r="D54" i="6"/>
  <c r="W23" i="6"/>
  <c r="P23" i="6"/>
  <c r="W22" i="6"/>
  <c r="L119" i="6"/>
  <c r="I119" i="6"/>
  <c r="L118" i="6"/>
  <c r="J118" i="6"/>
  <c r="I118" i="6"/>
  <c r="F118" i="6"/>
  <c r="L110" i="6"/>
  <c r="J110" i="6"/>
  <c r="L109" i="6"/>
  <c r="I109" i="6"/>
  <c r="F109" i="6"/>
  <c r="L89" i="6"/>
  <c r="J89" i="6"/>
  <c r="I89" i="6"/>
  <c r="L88" i="6"/>
  <c r="I88" i="6"/>
  <c r="F88" i="6"/>
  <c r="L78" i="6"/>
  <c r="J78" i="6"/>
  <c r="I78" i="6"/>
  <c r="L77" i="6"/>
  <c r="I77" i="6"/>
  <c r="F77" i="6"/>
  <c r="L68" i="6"/>
  <c r="J68" i="6"/>
  <c r="L59" i="6"/>
  <c r="J59" i="6"/>
  <c r="I59" i="6"/>
  <c r="C55" i="6"/>
  <c r="L42" i="6"/>
  <c r="J42" i="6"/>
  <c r="L41" i="6"/>
  <c r="L23" i="6"/>
  <c r="I23" i="6"/>
  <c r="L22" i="6"/>
  <c r="J22" i="6"/>
  <c r="P119" i="5"/>
  <c r="O119" i="5"/>
  <c r="N119" i="5"/>
  <c r="M119" i="5"/>
  <c r="L119" i="5"/>
  <c r="K119" i="5"/>
  <c r="J119" i="5"/>
  <c r="H119" i="5"/>
  <c r="G119" i="5"/>
  <c r="F119" i="5"/>
  <c r="E119" i="5"/>
  <c r="D119" i="5"/>
  <c r="C119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R117" i="5"/>
  <c r="R115" i="5"/>
  <c r="R114" i="5"/>
  <c r="P110" i="5"/>
  <c r="O110" i="5"/>
  <c r="N110" i="5"/>
  <c r="M110" i="5"/>
  <c r="L110" i="5"/>
  <c r="K110" i="5"/>
  <c r="J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H109" i="5"/>
  <c r="G109" i="5"/>
  <c r="F109" i="5"/>
  <c r="E109" i="5"/>
  <c r="D109" i="5"/>
  <c r="C109" i="5"/>
  <c r="R108" i="5"/>
  <c r="R106" i="5"/>
  <c r="R104" i="5"/>
  <c r="R103" i="5"/>
  <c r="R101" i="5"/>
  <c r="R100" i="5"/>
  <c r="R98" i="5"/>
  <c r="R96" i="5"/>
  <c r="R95" i="5"/>
  <c r="R94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P88" i="5"/>
  <c r="O88" i="5"/>
  <c r="N88" i="5"/>
  <c r="M88" i="5"/>
  <c r="L88" i="5"/>
  <c r="K88" i="5"/>
  <c r="J88" i="5"/>
  <c r="H88" i="5"/>
  <c r="G88" i="5"/>
  <c r="F88" i="5"/>
  <c r="E88" i="5"/>
  <c r="D88" i="5"/>
  <c r="C88" i="5"/>
  <c r="R87" i="5"/>
  <c r="R85" i="5"/>
  <c r="R84" i="5"/>
  <c r="P78" i="5"/>
  <c r="O78" i="5"/>
  <c r="N78" i="5"/>
  <c r="M78" i="5"/>
  <c r="L78" i="5"/>
  <c r="K78" i="5"/>
  <c r="J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R76" i="5"/>
  <c r="R75" i="5"/>
  <c r="R72" i="5"/>
  <c r="R71" i="5"/>
  <c r="P68" i="5"/>
  <c r="O68" i="5"/>
  <c r="N68" i="5"/>
  <c r="M68" i="5"/>
  <c r="L68" i="5"/>
  <c r="K68" i="5"/>
  <c r="J68" i="5"/>
  <c r="H68" i="5"/>
  <c r="G68" i="5"/>
  <c r="F68" i="5"/>
  <c r="E68" i="5"/>
  <c r="D68" i="5"/>
  <c r="C68" i="5"/>
  <c r="R67" i="5"/>
  <c r="R66" i="5"/>
  <c r="R65" i="5"/>
  <c r="R64" i="5"/>
  <c r="R63" i="5"/>
  <c r="R62" i="5"/>
  <c r="R61" i="5"/>
  <c r="R60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5" i="5"/>
  <c r="N55" i="5"/>
  <c r="M55" i="5"/>
  <c r="J55" i="5"/>
  <c r="I55" i="5"/>
  <c r="H55" i="5"/>
  <c r="G55" i="5"/>
  <c r="F55" i="5"/>
  <c r="C55" i="5"/>
  <c r="O54" i="5"/>
  <c r="N54" i="5"/>
  <c r="M54" i="5"/>
  <c r="J54" i="5"/>
  <c r="H54" i="5"/>
  <c r="G54" i="5"/>
  <c r="F54" i="5"/>
  <c r="C54" i="5"/>
  <c r="R53" i="5"/>
  <c r="R52" i="5"/>
  <c r="R51" i="5"/>
  <c r="R50" i="5"/>
  <c r="R48" i="5"/>
  <c r="O42" i="5"/>
  <c r="N42" i="5"/>
  <c r="M42" i="5"/>
  <c r="L42" i="5"/>
  <c r="K42" i="5"/>
  <c r="J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R39" i="5"/>
  <c r="R38" i="5"/>
  <c r="R35" i="5"/>
  <c r="R31" i="5"/>
  <c r="R30" i="5"/>
  <c r="R28" i="5"/>
  <c r="R27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H22" i="5"/>
  <c r="G22" i="5"/>
  <c r="F22" i="5"/>
  <c r="E22" i="5"/>
  <c r="D22" i="5"/>
  <c r="C22" i="5"/>
  <c r="R18" i="5"/>
  <c r="R16" i="5"/>
  <c r="R15" i="5"/>
  <c r="R14" i="5"/>
  <c r="R12" i="5"/>
  <c r="R10" i="5"/>
  <c r="R9" i="5"/>
  <c r="R7" i="5"/>
  <c r="R6" i="5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R117" i="4"/>
  <c r="R116" i="4"/>
  <c r="R114" i="4"/>
  <c r="O110" i="4"/>
  <c r="N110" i="4"/>
  <c r="M110" i="4"/>
  <c r="L110" i="4"/>
  <c r="K110" i="4"/>
  <c r="J110" i="4"/>
  <c r="H110" i="4"/>
  <c r="G110" i="4"/>
  <c r="F110" i="4"/>
  <c r="E110" i="4"/>
  <c r="D110" i="4"/>
  <c r="C110" i="4"/>
  <c r="P109" i="4"/>
  <c r="O109" i="4"/>
  <c r="N109" i="4"/>
  <c r="M109" i="4"/>
  <c r="L109" i="4"/>
  <c r="K109" i="4"/>
  <c r="J109" i="4"/>
  <c r="H109" i="4"/>
  <c r="G109" i="4"/>
  <c r="F109" i="4"/>
  <c r="E109" i="4"/>
  <c r="D109" i="4"/>
  <c r="C109" i="4"/>
  <c r="R108" i="4"/>
  <c r="R106" i="4"/>
  <c r="R105" i="4"/>
  <c r="R103" i="4"/>
  <c r="R102" i="4"/>
  <c r="R101" i="4"/>
  <c r="R100" i="4"/>
  <c r="R99" i="4"/>
  <c r="R98" i="4"/>
  <c r="R97" i="4"/>
  <c r="R95" i="4"/>
  <c r="R94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R87" i="4"/>
  <c r="R86" i="4"/>
  <c r="R85" i="4"/>
  <c r="R84" i="4"/>
  <c r="R83" i="4"/>
  <c r="R82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H77" i="4"/>
  <c r="G77" i="4"/>
  <c r="F77" i="4"/>
  <c r="E77" i="4"/>
  <c r="D77" i="4"/>
  <c r="C77" i="4"/>
  <c r="R76" i="4"/>
  <c r="R74" i="4"/>
  <c r="R73" i="4"/>
  <c r="R70" i="4"/>
  <c r="R69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R67" i="4"/>
  <c r="R66" i="4"/>
  <c r="R65" i="4"/>
  <c r="R64" i="4"/>
  <c r="R63" i="4"/>
  <c r="R62" i="4"/>
  <c r="R61" i="4"/>
  <c r="R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R59" i="4" s="1"/>
  <c r="J55" i="4"/>
  <c r="C55" i="4"/>
  <c r="P54" i="4"/>
  <c r="J54" i="4"/>
  <c r="I54" i="4"/>
  <c r="C54" i="4"/>
  <c r="R53" i="4"/>
  <c r="R52" i="4"/>
  <c r="R50" i="4"/>
  <c r="R49" i="4"/>
  <c r="R48" i="4"/>
  <c r="R46" i="4"/>
  <c r="O42" i="4"/>
  <c r="N42" i="4"/>
  <c r="M42" i="4"/>
  <c r="L42" i="4"/>
  <c r="K42" i="4"/>
  <c r="J42" i="4"/>
  <c r="H42" i="4"/>
  <c r="G42" i="4"/>
  <c r="F42" i="4"/>
  <c r="E42" i="4"/>
  <c r="D42" i="4"/>
  <c r="C42" i="4"/>
  <c r="P41" i="4"/>
  <c r="O41" i="4"/>
  <c r="N41" i="4"/>
  <c r="M41" i="4"/>
  <c r="L41" i="4"/>
  <c r="K41" i="4"/>
  <c r="J41" i="4"/>
  <c r="H41" i="4"/>
  <c r="G41" i="4"/>
  <c r="F41" i="4"/>
  <c r="E41" i="4"/>
  <c r="D41" i="4"/>
  <c r="C41" i="4"/>
  <c r="R39" i="4"/>
  <c r="R38" i="4"/>
  <c r="R34" i="4"/>
  <c r="R33" i="4"/>
  <c r="R31" i="4"/>
  <c r="R30" i="4"/>
  <c r="R28" i="4"/>
  <c r="P23" i="4"/>
  <c r="O23" i="4"/>
  <c r="N23" i="4"/>
  <c r="M23" i="4"/>
  <c r="L23" i="4"/>
  <c r="K23" i="4"/>
  <c r="J23" i="4"/>
  <c r="H23" i="4"/>
  <c r="G23" i="4"/>
  <c r="F23" i="4"/>
  <c r="E23" i="4"/>
  <c r="D23" i="4"/>
  <c r="C23" i="4"/>
  <c r="O22" i="4"/>
  <c r="N22" i="4"/>
  <c r="M22" i="4"/>
  <c r="L22" i="4"/>
  <c r="K22" i="4"/>
  <c r="J22" i="4"/>
  <c r="H22" i="4"/>
  <c r="G22" i="4"/>
  <c r="F22" i="4"/>
  <c r="E22" i="4"/>
  <c r="D22" i="4"/>
  <c r="C22" i="4"/>
  <c r="R21" i="4"/>
  <c r="R19" i="4"/>
  <c r="R18" i="4"/>
  <c r="R17" i="4"/>
  <c r="R15" i="4"/>
  <c r="R14" i="4"/>
  <c r="R13" i="4"/>
  <c r="R12" i="4"/>
  <c r="R10" i="4"/>
  <c r="R9" i="4"/>
  <c r="R7" i="4"/>
  <c r="R6" i="4"/>
  <c r="R5" i="4"/>
  <c r="R4" i="4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119" i="3"/>
  <c r="C118" i="3"/>
  <c r="AD117" i="3"/>
  <c r="AD116" i="3"/>
  <c r="AD115" i="3"/>
  <c r="AD114" i="3"/>
  <c r="C110" i="3"/>
  <c r="C109" i="3"/>
  <c r="AD108" i="3"/>
  <c r="AD107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C89" i="3"/>
  <c r="C88" i="3"/>
  <c r="AD87" i="3"/>
  <c r="AD86" i="3"/>
  <c r="AD85" i="3"/>
  <c r="AD84" i="3"/>
  <c r="AD83" i="3"/>
  <c r="AD82" i="3"/>
  <c r="C78" i="3"/>
  <c r="C77" i="3"/>
  <c r="AD76" i="3"/>
  <c r="AD75" i="3"/>
  <c r="AD74" i="3"/>
  <c r="AD73" i="3"/>
  <c r="AD72" i="3"/>
  <c r="AD71" i="3"/>
  <c r="AD70" i="3"/>
  <c r="AD69" i="3"/>
  <c r="C68" i="3"/>
  <c r="AD67" i="3"/>
  <c r="AD66" i="3"/>
  <c r="AD65" i="3"/>
  <c r="AD64" i="3"/>
  <c r="AD63" i="3"/>
  <c r="AD62" i="3"/>
  <c r="AD61" i="3"/>
  <c r="AD60" i="3"/>
  <c r="C59" i="3"/>
  <c r="AB55" i="3"/>
  <c r="AA55" i="3"/>
  <c r="Z55" i="3"/>
  <c r="Y55" i="3"/>
  <c r="P55" i="3"/>
  <c r="O55" i="3"/>
  <c r="N55" i="3"/>
  <c r="M55" i="3"/>
  <c r="L55" i="3"/>
  <c r="C55" i="3"/>
  <c r="AB54" i="3"/>
  <c r="AA54" i="3"/>
  <c r="Z54" i="3"/>
  <c r="Y54" i="3"/>
  <c r="P54" i="3"/>
  <c r="O54" i="3"/>
  <c r="N54" i="3"/>
  <c r="M54" i="3"/>
  <c r="L54" i="3"/>
  <c r="C54" i="3"/>
  <c r="AD53" i="3"/>
  <c r="AD52" i="3"/>
  <c r="AD51" i="3"/>
  <c r="AD50" i="3"/>
  <c r="AD49" i="3"/>
  <c r="AD48" i="3"/>
  <c r="AD47" i="3"/>
  <c r="AD46" i="3"/>
  <c r="C42" i="3"/>
  <c r="C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C23" i="3"/>
  <c r="C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E42" i="2"/>
  <c r="F55" i="2"/>
  <c r="J54" i="2"/>
  <c r="F77" i="2"/>
  <c r="F88" i="2"/>
  <c r="F118" i="2"/>
  <c r="E23" i="2"/>
  <c r="H88" i="2"/>
  <c r="D119" i="1"/>
  <c r="C119" i="1"/>
  <c r="D118" i="1"/>
  <c r="C118" i="1"/>
  <c r="F117" i="1"/>
  <c r="F116" i="1"/>
  <c r="F115" i="1"/>
  <c r="F114" i="1"/>
  <c r="D110" i="1"/>
  <c r="C110" i="1"/>
  <c r="D109" i="1"/>
  <c r="F109" i="1" s="1"/>
  <c r="C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D89" i="1"/>
  <c r="C89" i="1"/>
  <c r="D88" i="1"/>
  <c r="C88" i="1"/>
  <c r="F87" i="1"/>
  <c r="F86" i="1"/>
  <c r="F85" i="1"/>
  <c r="F84" i="1"/>
  <c r="F83" i="1"/>
  <c r="F82" i="1"/>
  <c r="D78" i="1"/>
  <c r="C78" i="1"/>
  <c r="D77" i="1"/>
  <c r="C77" i="1"/>
  <c r="F76" i="1"/>
  <c r="F75" i="1"/>
  <c r="F74" i="1"/>
  <c r="F73" i="1"/>
  <c r="F72" i="1"/>
  <c r="F71" i="1"/>
  <c r="F70" i="1"/>
  <c r="F69" i="1"/>
  <c r="D68" i="1"/>
  <c r="C68" i="1"/>
  <c r="F67" i="1"/>
  <c r="F66" i="1"/>
  <c r="F65" i="1"/>
  <c r="F64" i="1"/>
  <c r="F63" i="1"/>
  <c r="F62" i="1"/>
  <c r="F61" i="1"/>
  <c r="F60" i="1"/>
  <c r="D59" i="1"/>
  <c r="C59" i="1"/>
  <c r="D55" i="1"/>
  <c r="C55" i="1"/>
  <c r="D54" i="1"/>
  <c r="C54" i="1"/>
  <c r="F53" i="1"/>
  <c r="F52" i="1"/>
  <c r="F51" i="1"/>
  <c r="F50" i="1"/>
  <c r="F49" i="1"/>
  <c r="F48" i="1"/>
  <c r="F47" i="1"/>
  <c r="F46" i="1"/>
  <c r="D42" i="1"/>
  <c r="C42" i="1"/>
  <c r="D41" i="1"/>
  <c r="C41" i="1"/>
  <c r="F41" i="1" s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D23" i="1"/>
  <c r="C23" i="1"/>
  <c r="F23" i="1" s="1"/>
  <c r="D22" i="1"/>
  <c r="C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U88" i="6" l="1"/>
  <c r="V83" i="6"/>
  <c r="T55" i="6"/>
  <c r="K88" i="6"/>
  <c r="U54" i="6"/>
  <c r="U55" i="6"/>
  <c r="J23" i="10"/>
  <c r="F41" i="8"/>
  <c r="F41" i="10"/>
  <c r="F23" i="7"/>
  <c r="E23" i="6"/>
  <c r="J23" i="2"/>
  <c r="I42" i="2"/>
  <c r="I88" i="2"/>
  <c r="K117" i="6"/>
  <c r="K119" i="6"/>
  <c r="F118" i="9"/>
  <c r="J23" i="9"/>
  <c r="O55" i="6"/>
  <c r="J41" i="2"/>
  <c r="E42" i="6"/>
  <c r="E41" i="6"/>
  <c r="O42" i="6"/>
  <c r="E88" i="2"/>
  <c r="F23" i="6"/>
  <c r="F22" i="6"/>
  <c r="U23" i="6"/>
  <c r="U22" i="6"/>
  <c r="J23" i="6"/>
  <c r="L23" i="9"/>
  <c r="J41" i="6"/>
  <c r="T77" i="6"/>
  <c r="V119" i="6"/>
  <c r="O62" i="6"/>
  <c r="O77" i="6" s="1"/>
  <c r="I62" i="2"/>
  <c r="U41" i="6"/>
  <c r="U109" i="6"/>
  <c r="J77" i="6"/>
  <c r="L19" i="10"/>
  <c r="C55" i="2"/>
  <c r="E54" i="2"/>
  <c r="J42" i="2"/>
  <c r="P41" i="6"/>
  <c r="I54" i="2"/>
  <c r="J23" i="7"/>
  <c r="L50" i="2"/>
  <c r="S50" i="6" s="1"/>
  <c r="I77" i="2"/>
  <c r="E66" i="6"/>
  <c r="E77" i="6" s="1"/>
  <c r="E66" i="2"/>
  <c r="E22" i="2"/>
  <c r="E109" i="2"/>
  <c r="E109" i="6"/>
  <c r="F109" i="2"/>
  <c r="J54" i="8"/>
  <c r="J22" i="10"/>
  <c r="E22" i="6"/>
  <c r="H22" i="2"/>
  <c r="I22" i="2"/>
  <c r="K4" i="6"/>
  <c r="I22" i="6"/>
  <c r="N115" i="6"/>
  <c r="N119" i="6" s="1"/>
  <c r="H115" i="2"/>
  <c r="H119" i="2" s="1"/>
  <c r="R115" i="4"/>
  <c r="I119" i="5"/>
  <c r="R119" i="5" s="1"/>
  <c r="J119" i="6"/>
  <c r="E114" i="2"/>
  <c r="E118" i="2" s="1"/>
  <c r="O116" i="6"/>
  <c r="I116" i="2"/>
  <c r="I118" i="2" s="1"/>
  <c r="F119" i="1"/>
  <c r="P118" i="5"/>
  <c r="U118" i="6"/>
  <c r="L114" i="7"/>
  <c r="O114" i="6"/>
  <c r="O118" i="6" s="1"/>
  <c r="J118" i="8"/>
  <c r="R116" i="5"/>
  <c r="U119" i="6"/>
  <c r="J119" i="7"/>
  <c r="O103" i="6"/>
  <c r="I103" i="2"/>
  <c r="R107" i="4"/>
  <c r="I109" i="4"/>
  <c r="R93" i="5"/>
  <c r="R97" i="5"/>
  <c r="R105" i="5"/>
  <c r="I110" i="5"/>
  <c r="J109" i="6"/>
  <c r="F109" i="7"/>
  <c r="K103" i="6"/>
  <c r="H104" i="2"/>
  <c r="O93" i="6"/>
  <c r="J109" i="8"/>
  <c r="F109" i="9"/>
  <c r="O95" i="6"/>
  <c r="I95" i="2"/>
  <c r="I109" i="2" s="1"/>
  <c r="R96" i="4"/>
  <c r="R104" i="4"/>
  <c r="P110" i="4"/>
  <c r="R102" i="5"/>
  <c r="P109" i="5"/>
  <c r="H99" i="2"/>
  <c r="F110" i="1"/>
  <c r="AD109" i="3"/>
  <c r="R93" i="4"/>
  <c r="I110" i="4"/>
  <c r="R110" i="4" s="1"/>
  <c r="R99" i="5"/>
  <c r="R107" i="5"/>
  <c r="I109" i="5"/>
  <c r="R109" i="5" s="1"/>
  <c r="F89" i="1"/>
  <c r="P88" i="4"/>
  <c r="R82" i="5"/>
  <c r="R86" i="5"/>
  <c r="I88" i="5"/>
  <c r="J88" i="6"/>
  <c r="V85" i="6"/>
  <c r="V89" i="6" s="1"/>
  <c r="K83" i="6"/>
  <c r="K89" i="6" s="1"/>
  <c r="R83" i="5"/>
  <c r="P89" i="5"/>
  <c r="F88" i="7"/>
  <c r="L88" i="7" s="1"/>
  <c r="E86" i="6"/>
  <c r="O84" i="6"/>
  <c r="O88" i="6" s="1"/>
  <c r="E82" i="6"/>
  <c r="F88" i="9"/>
  <c r="V84" i="6"/>
  <c r="J88" i="8"/>
  <c r="E77" i="2"/>
  <c r="O78" i="6"/>
  <c r="R71" i="4"/>
  <c r="R75" i="4"/>
  <c r="I77" i="4"/>
  <c r="I68" i="5"/>
  <c r="R69" i="5"/>
  <c r="R73" i="5"/>
  <c r="I78" i="5"/>
  <c r="U68" i="6"/>
  <c r="U78" i="6"/>
  <c r="F77" i="9"/>
  <c r="V71" i="6"/>
  <c r="V68" i="6" s="1"/>
  <c r="P68" i="4"/>
  <c r="R72" i="4"/>
  <c r="P78" i="4"/>
  <c r="R70" i="5"/>
  <c r="R74" i="5"/>
  <c r="P77" i="5"/>
  <c r="R77" i="5" s="1"/>
  <c r="I68" i="6"/>
  <c r="U77" i="6"/>
  <c r="J77" i="8"/>
  <c r="O59" i="6"/>
  <c r="K60" i="6"/>
  <c r="P55" i="4"/>
  <c r="R49" i="5"/>
  <c r="P55" i="5"/>
  <c r="N48" i="6"/>
  <c r="R48" i="6" s="1"/>
  <c r="R47" i="4"/>
  <c r="R51" i="4"/>
  <c r="R46" i="5"/>
  <c r="I54" i="5"/>
  <c r="R54" i="5" s="1"/>
  <c r="J54" i="7"/>
  <c r="H48" i="2"/>
  <c r="L48" i="2" s="1"/>
  <c r="S48" i="6" s="1"/>
  <c r="F54" i="1"/>
  <c r="I55" i="4"/>
  <c r="R47" i="5"/>
  <c r="P54" i="5"/>
  <c r="J54" i="6"/>
  <c r="I55" i="6"/>
  <c r="K53" i="6"/>
  <c r="K55" i="6" s="1"/>
  <c r="L41" i="10"/>
  <c r="H41" i="2"/>
  <c r="R27" i="4"/>
  <c r="I41" i="4"/>
  <c r="R32" i="5"/>
  <c r="R40" i="5"/>
  <c r="L33" i="7"/>
  <c r="K36" i="6"/>
  <c r="E27" i="2"/>
  <c r="E41" i="2" s="1"/>
  <c r="C35" i="2"/>
  <c r="C41" i="2" s="1"/>
  <c r="R32" i="4"/>
  <c r="R36" i="4"/>
  <c r="R40" i="4"/>
  <c r="P42" i="4"/>
  <c r="R29" i="5"/>
  <c r="R33" i="5"/>
  <c r="R37" i="5"/>
  <c r="I42" i="5"/>
  <c r="I41" i="6"/>
  <c r="U42" i="6"/>
  <c r="L39" i="7"/>
  <c r="L30" i="10"/>
  <c r="F28" i="2"/>
  <c r="K27" i="6"/>
  <c r="V35" i="6"/>
  <c r="N33" i="6"/>
  <c r="N41" i="6" s="1"/>
  <c r="C33" i="6"/>
  <c r="C41" i="6" s="1"/>
  <c r="F38" i="6"/>
  <c r="F38" i="2"/>
  <c r="L39" i="9"/>
  <c r="F41" i="7"/>
  <c r="F34" i="6"/>
  <c r="F34" i="2"/>
  <c r="R35" i="4"/>
  <c r="R36" i="5"/>
  <c r="P42" i="5"/>
  <c r="R42" i="5" s="1"/>
  <c r="L27" i="7"/>
  <c r="F42" i="10"/>
  <c r="L42" i="10" s="1"/>
  <c r="F40" i="6"/>
  <c r="L40" i="10"/>
  <c r="F40" i="2"/>
  <c r="F32" i="6"/>
  <c r="F32" i="2"/>
  <c r="L32" i="10"/>
  <c r="L34" i="10"/>
  <c r="R29" i="4"/>
  <c r="R37" i="4"/>
  <c r="I42" i="4"/>
  <c r="R42" i="4" s="1"/>
  <c r="R34" i="5"/>
  <c r="R41" i="5"/>
  <c r="P41" i="5"/>
  <c r="I42" i="6"/>
  <c r="L42" i="9"/>
  <c r="F30" i="2"/>
  <c r="V27" i="6"/>
  <c r="J41" i="7"/>
  <c r="F36" i="6"/>
  <c r="F36" i="2"/>
  <c r="L38" i="10"/>
  <c r="O22" i="6"/>
  <c r="I23" i="4"/>
  <c r="R11" i="5"/>
  <c r="R19" i="5"/>
  <c r="P22" i="5"/>
  <c r="T22" i="6"/>
  <c r="T23" i="6"/>
  <c r="C14" i="2"/>
  <c r="F23" i="10"/>
  <c r="F22" i="10"/>
  <c r="L22" i="10" s="1"/>
  <c r="K5" i="6"/>
  <c r="K23" i="6" s="1"/>
  <c r="K19" i="6"/>
  <c r="R11" i="4"/>
  <c r="P22" i="4"/>
  <c r="R4" i="5"/>
  <c r="R8" i="5"/>
  <c r="R20" i="5"/>
  <c r="I22" i="5"/>
  <c r="L8" i="7"/>
  <c r="F4" i="2"/>
  <c r="F22" i="2" s="1"/>
  <c r="K16" i="6"/>
  <c r="N8" i="6"/>
  <c r="N22" i="6" s="1"/>
  <c r="C14" i="6"/>
  <c r="C6" i="6"/>
  <c r="R8" i="4"/>
  <c r="R16" i="4"/>
  <c r="R20" i="4"/>
  <c r="I22" i="4"/>
  <c r="R5" i="5"/>
  <c r="R13" i="5"/>
  <c r="R17" i="5"/>
  <c r="R21" i="5"/>
  <c r="P23" i="5"/>
  <c r="C6" i="2"/>
  <c r="C22" i="2" s="1"/>
  <c r="J22" i="7"/>
  <c r="L15" i="10"/>
  <c r="F7" i="2"/>
  <c r="F23" i="2" s="1"/>
  <c r="L16" i="10"/>
  <c r="L8" i="10"/>
  <c r="V20" i="6"/>
  <c r="K22" i="6"/>
  <c r="F55" i="1"/>
  <c r="F68" i="1"/>
  <c r="F78" i="1"/>
  <c r="R59" i="5"/>
  <c r="R89" i="5"/>
  <c r="H71" i="2"/>
  <c r="N71" i="6"/>
  <c r="H62" i="2"/>
  <c r="N62" i="6"/>
  <c r="C74" i="2"/>
  <c r="C74" i="6"/>
  <c r="C65" i="2"/>
  <c r="C65" i="6"/>
  <c r="L23" i="7"/>
  <c r="J107" i="2"/>
  <c r="P107" i="6"/>
  <c r="J99" i="2"/>
  <c r="P99" i="6"/>
  <c r="J86" i="2"/>
  <c r="P86" i="6"/>
  <c r="P88" i="6" s="1"/>
  <c r="J73" i="2"/>
  <c r="P73" i="6"/>
  <c r="J64" i="2"/>
  <c r="P64" i="6"/>
  <c r="E67" i="2"/>
  <c r="E67" i="6"/>
  <c r="Q107" i="6"/>
  <c r="L107" i="10"/>
  <c r="K107" i="2"/>
  <c r="Q99" i="6"/>
  <c r="L99" i="10"/>
  <c r="K99" i="2"/>
  <c r="Q86" i="6"/>
  <c r="L86" i="10"/>
  <c r="K86" i="2"/>
  <c r="Q73" i="6"/>
  <c r="L73" i="10"/>
  <c r="K73" i="2"/>
  <c r="Q62" i="6"/>
  <c r="K62" i="2"/>
  <c r="L62" i="10"/>
  <c r="K29" i="2"/>
  <c r="Q29" i="6"/>
  <c r="V66" i="6"/>
  <c r="V63" i="6"/>
  <c r="K39" i="6"/>
  <c r="K41" i="6" s="1"/>
  <c r="V31" i="6"/>
  <c r="F106" i="6"/>
  <c r="L106" i="10"/>
  <c r="F106" i="2"/>
  <c r="F98" i="6"/>
  <c r="F98" i="2"/>
  <c r="L98" i="10"/>
  <c r="F85" i="6"/>
  <c r="F85" i="2"/>
  <c r="L85" i="10"/>
  <c r="F72" i="6"/>
  <c r="L72" i="10"/>
  <c r="F72" i="2"/>
  <c r="V106" i="6"/>
  <c r="K104" i="6"/>
  <c r="V101" i="6"/>
  <c r="V98" i="6"/>
  <c r="K96" i="6"/>
  <c r="V50" i="6"/>
  <c r="V47" i="6"/>
  <c r="V16" i="6"/>
  <c r="Q115" i="6"/>
  <c r="K115" i="2"/>
  <c r="J119" i="10"/>
  <c r="Q102" i="6"/>
  <c r="K102" i="2"/>
  <c r="Q94" i="6"/>
  <c r="J110" i="10"/>
  <c r="K94" i="2"/>
  <c r="Q76" i="6"/>
  <c r="K76" i="2"/>
  <c r="Q65" i="6"/>
  <c r="K65" i="2"/>
  <c r="K30" i="2"/>
  <c r="K42" i="2" s="1"/>
  <c r="Q30" i="6"/>
  <c r="Q42" i="6" s="1"/>
  <c r="K17" i="2"/>
  <c r="Q17" i="6"/>
  <c r="D106" i="6"/>
  <c r="D106" i="2"/>
  <c r="L106" i="8"/>
  <c r="D98" i="2"/>
  <c r="D98" i="6"/>
  <c r="L98" i="8"/>
  <c r="D85" i="2"/>
  <c r="D85" i="6"/>
  <c r="L85" i="8"/>
  <c r="D72" i="2"/>
  <c r="D72" i="6"/>
  <c r="D63" i="2"/>
  <c r="D63" i="6"/>
  <c r="D49" i="6"/>
  <c r="D49" i="2"/>
  <c r="G49" i="2" s="1"/>
  <c r="H49" i="6" s="1"/>
  <c r="D17" i="6"/>
  <c r="D17" i="2"/>
  <c r="G17" i="2" s="1"/>
  <c r="H17" i="6" s="1"/>
  <c r="D7" i="6"/>
  <c r="D7" i="2"/>
  <c r="D35" i="2"/>
  <c r="D35" i="6"/>
  <c r="C116" i="2"/>
  <c r="C116" i="6"/>
  <c r="C103" i="2"/>
  <c r="C103" i="6"/>
  <c r="C95" i="2"/>
  <c r="C95" i="6"/>
  <c r="C82" i="2"/>
  <c r="C82" i="6"/>
  <c r="C69" i="2"/>
  <c r="C69" i="6"/>
  <c r="C60" i="2"/>
  <c r="C60" i="6"/>
  <c r="F77" i="7"/>
  <c r="F37" i="6"/>
  <c r="F37" i="2"/>
  <c r="L37" i="10"/>
  <c r="E106" i="6"/>
  <c r="E106" i="2"/>
  <c r="E98" i="6"/>
  <c r="E98" i="2"/>
  <c r="E85" i="6"/>
  <c r="L85" i="9"/>
  <c r="E85" i="2"/>
  <c r="O115" i="6"/>
  <c r="I115" i="2"/>
  <c r="J119" i="8"/>
  <c r="O102" i="6"/>
  <c r="I102" i="2"/>
  <c r="O94" i="6"/>
  <c r="I94" i="2"/>
  <c r="J110" i="8"/>
  <c r="N114" i="6"/>
  <c r="H114" i="2"/>
  <c r="J118" i="7"/>
  <c r="L118" i="7" s="1"/>
  <c r="Q39" i="6"/>
  <c r="K39" i="2"/>
  <c r="K16" i="2"/>
  <c r="L16" i="2" s="1"/>
  <c r="S16" i="6" s="1"/>
  <c r="Q16" i="6"/>
  <c r="K8" i="2"/>
  <c r="L8" i="2" s="1"/>
  <c r="S8" i="6" s="1"/>
  <c r="Q8" i="6"/>
  <c r="R8" i="6" s="1"/>
  <c r="P108" i="6"/>
  <c r="J108" i="2"/>
  <c r="P85" i="6"/>
  <c r="J85" i="2"/>
  <c r="P67" i="6"/>
  <c r="J67" i="2"/>
  <c r="D114" i="6"/>
  <c r="D114" i="2"/>
  <c r="L114" i="8"/>
  <c r="F118" i="8"/>
  <c r="L118" i="8" s="1"/>
  <c r="D101" i="6"/>
  <c r="L101" i="8"/>
  <c r="D101" i="2"/>
  <c r="D93" i="6"/>
  <c r="D93" i="2"/>
  <c r="L93" i="8"/>
  <c r="F109" i="8"/>
  <c r="C115" i="6"/>
  <c r="L115" i="7"/>
  <c r="C115" i="2"/>
  <c r="F119" i="7"/>
  <c r="L119" i="7" s="1"/>
  <c r="C102" i="6"/>
  <c r="C102" i="2"/>
  <c r="L102" i="7"/>
  <c r="C94" i="6"/>
  <c r="C94" i="2"/>
  <c r="L94" i="7"/>
  <c r="F110" i="7"/>
  <c r="C76" i="6"/>
  <c r="C76" i="2"/>
  <c r="L76" i="7"/>
  <c r="C15" i="2"/>
  <c r="C15" i="6"/>
  <c r="L15" i="7"/>
  <c r="N76" i="6"/>
  <c r="H76" i="2"/>
  <c r="H38" i="2"/>
  <c r="L38" i="2" s="1"/>
  <c r="S38" i="6" s="1"/>
  <c r="N38" i="6"/>
  <c r="R38" i="6" s="1"/>
  <c r="H15" i="2"/>
  <c r="N15" i="6"/>
  <c r="N94" i="6"/>
  <c r="H94" i="2"/>
  <c r="J110" i="7"/>
  <c r="N65" i="6"/>
  <c r="H65" i="2"/>
  <c r="H49" i="2"/>
  <c r="N49" i="6"/>
  <c r="R49" i="6" s="1"/>
  <c r="L49" i="7"/>
  <c r="H30" i="2"/>
  <c r="L30" i="2" s="1"/>
  <c r="S30" i="6" s="1"/>
  <c r="N30" i="6"/>
  <c r="R30" i="6" s="1"/>
  <c r="H11" i="2"/>
  <c r="N11" i="6"/>
  <c r="G48" i="6"/>
  <c r="G27" i="6"/>
  <c r="G18" i="6"/>
  <c r="G14" i="6"/>
  <c r="G10" i="6"/>
  <c r="G6" i="6"/>
  <c r="R50" i="6"/>
  <c r="R27" i="6"/>
  <c r="H72" i="2"/>
  <c r="N72" i="6"/>
  <c r="J74" i="2"/>
  <c r="P74" i="6"/>
  <c r="L23" i="10"/>
  <c r="K101" i="6"/>
  <c r="V86" i="6"/>
  <c r="V88" i="6" s="1"/>
  <c r="Q105" i="6"/>
  <c r="K105" i="2"/>
  <c r="L105" i="10"/>
  <c r="Q97" i="6"/>
  <c r="R97" i="6" s="1"/>
  <c r="L97" i="10"/>
  <c r="K97" i="2"/>
  <c r="Q84" i="6"/>
  <c r="R84" i="6" s="1"/>
  <c r="K84" i="2"/>
  <c r="L84" i="10"/>
  <c r="Q71" i="6"/>
  <c r="K71" i="2"/>
  <c r="L71" i="10"/>
  <c r="Q60" i="6"/>
  <c r="R60" i="6" s="1"/>
  <c r="L60" i="10"/>
  <c r="K60" i="2"/>
  <c r="V65" i="6"/>
  <c r="K63" i="6"/>
  <c r="V33" i="6"/>
  <c r="V30" i="6"/>
  <c r="F117" i="6"/>
  <c r="F117" i="2"/>
  <c r="L117" i="10"/>
  <c r="F104" i="6"/>
  <c r="F104" i="2"/>
  <c r="L104" i="10"/>
  <c r="F96" i="6"/>
  <c r="F96" i="2"/>
  <c r="L96" i="10"/>
  <c r="F83" i="6"/>
  <c r="F83" i="2"/>
  <c r="F89" i="10"/>
  <c r="L83" i="10"/>
  <c r="F67" i="6"/>
  <c r="F67" i="2"/>
  <c r="K106" i="6"/>
  <c r="K98" i="6"/>
  <c r="V95" i="6"/>
  <c r="K69" i="6"/>
  <c r="V52" i="6"/>
  <c r="V49" i="6"/>
  <c r="V18" i="6"/>
  <c r="V15" i="6"/>
  <c r="Q108" i="6"/>
  <c r="K108" i="2"/>
  <c r="Q100" i="6"/>
  <c r="K100" i="2"/>
  <c r="Q87" i="6"/>
  <c r="K87" i="2"/>
  <c r="Q74" i="6"/>
  <c r="K74" i="2"/>
  <c r="Q63" i="6"/>
  <c r="K63" i="2"/>
  <c r="K15" i="2"/>
  <c r="Q15" i="6"/>
  <c r="K108" i="6"/>
  <c r="D117" i="6"/>
  <c r="D117" i="2"/>
  <c r="L117" i="8"/>
  <c r="D104" i="6"/>
  <c r="D104" i="2"/>
  <c r="L104" i="8"/>
  <c r="D96" i="6"/>
  <c r="D96" i="2"/>
  <c r="L96" i="8"/>
  <c r="D83" i="6"/>
  <c r="F89" i="8"/>
  <c r="D83" i="2"/>
  <c r="D70" i="2"/>
  <c r="D70" i="6"/>
  <c r="D61" i="2"/>
  <c r="D61" i="6"/>
  <c r="F78" i="8"/>
  <c r="D47" i="6"/>
  <c r="D47" i="2"/>
  <c r="F55" i="8"/>
  <c r="D15" i="6"/>
  <c r="D15" i="2"/>
  <c r="D5" i="6"/>
  <c r="D5" i="2"/>
  <c r="D33" i="2"/>
  <c r="D33" i="6"/>
  <c r="C114" i="2"/>
  <c r="C114" i="6"/>
  <c r="C101" i="2"/>
  <c r="G101" i="2" s="1"/>
  <c r="H101" i="6" s="1"/>
  <c r="C101" i="6"/>
  <c r="C93" i="2"/>
  <c r="C93" i="6"/>
  <c r="C75" i="2"/>
  <c r="C75" i="6"/>
  <c r="C66" i="2"/>
  <c r="C66" i="6"/>
  <c r="F35" i="6"/>
  <c r="G35" i="6" s="1"/>
  <c r="F35" i="2"/>
  <c r="L35" i="10"/>
  <c r="E117" i="6"/>
  <c r="L117" i="9"/>
  <c r="E117" i="2"/>
  <c r="E104" i="6"/>
  <c r="E104" i="2"/>
  <c r="L104" i="9"/>
  <c r="E96" i="6"/>
  <c r="E96" i="2"/>
  <c r="E83" i="6"/>
  <c r="E83" i="2"/>
  <c r="F89" i="9"/>
  <c r="L83" i="9"/>
  <c r="O108" i="6"/>
  <c r="I108" i="2"/>
  <c r="L108" i="2" s="1"/>
  <c r="S108" i="6" s="1"/>
  <c r="O100" i="6"/>
  <c r="I100" i="2"/>
  <c r="O87" i="6"/>
  <c r="I87" i="2"/>
  <c r="N107" i="6"/>
  <c r="H107" i="2"/>
  <c r="Q37" i="6"/>
  <c r="R37" i="6" s="1"/>
  <c r="K37" i="2"/>
  <c r="K14" i="2"/>
  <c r="L14" i="2" s="1"/>
  <c r="S14" i="6" s="1"/>
  <c r="Q14" i="6"/>
  <c r="P104" i="6"/>
  <c r="J104" i="2"/>
  <c r="P83" i="6"/>
  <c r="J89" i="9"/>
  <c r="J83" i="2"/>
  <c r="P63" i="6"/>
  <c r="J63" i="2"/>
  <c r="D107" i="6"/>
  <c r="D107" i="2"/>
  <c r="L107" i="8"/>
  <c r="D99" i="6"/>
  <c r="D99" i="2"/>
  <c r="L99" i="8"/>
  <c r="D86" i="6"/>
  <c r="D88" i="6" s="1"/>
  <c r="L86" i="8"/>
  <c r="D86" i="2"/>
  <c r="C108" i="6"/>
  <c r="C108" i="2"/>
  <c r="L108" i="7"/>
  <c r="C100" i="6"/>
  <c r="C100" i="2"/>
  <c r="C87" i="6"/>
  <c r="C87" i="2"/>
  <c r="G47" i="6"/>
  <c r="G38" i="6"/>
  <c r="C34" i="2"/>
  <c r="C34" i="6"/>
  <c r="N74" i="6"/>
  <c r="R74" i="6" s="1"/>
  <c r="H74" i="2"/>
  <c r="H32" i="2"/>
  <c r="L32" i="2" s="1"/>
  <c r="S32" i="6" s="1"/>
  <c r="N32" i="6"/>
  <c r="R32" i="6" s="1"/>
  <c r="H9" i="2"/>
  <c r="N9" i="6"/>
  <c r="R16" i="6"/>
  <c r="N102" i="6"/>
  <c r="H102" i="2"/>
  <c r="N87" i="6"/>
  <c r="H87" i="2"/>
  <c r="N63" i="6"/>
  <c r="H63" i="2"/>
  <c r="H40" i="2"/>
  <c r="L40" i="2" s="1"/>
  <c r="S40" i="6" s="1"/>
  <c r="N40" i="6"/>
  <c r="R40" i="6" s="1"/>
  <c r="H21" i="2"/>
  <c r="N21" i="6"/>
  <c r="H7" i="2"/>
  <c r="N7" i="6"/>
  <c r="L87" i="7"/>
  <c r="AD23" i="3"/>
  <c r="AD42" i="3"/>
  <c r="AD68" i="3"/>
  <c r="H66" i="2"/>
  <c r="N66" i="6"/>
  <c r="L61" i="7"/>
  <c r="C61" i="6"/>
  <c r="I11" i="2"/>
  <c r="O11" i="6"/>
  <c r="O23" i="6" s="1"/>
  <c r="J116" i="2"/>
  <c r="P116" i="6"/>
  <c r="P118" i="6" s="1"/>
  <c r="J103" i="2"/>
  <c r="P103" i="6"/>
  <c r="J95" i="2"/>
  <c r="P95" i="6"/>
  <c r="E72" i="2"/>
  <c r="E72" i="6"/>
  <c r="E63" i="2"/>
  <c r="E63" i="6"/>
  <c r="J72" i="2"/>
  <c r="P72" i="6"/>
  <c r="K107" i="6"/>
  <c r="V34" i="6"/>
  <c r="Q116" i="6"/>
  <c r="K116" i="2"/>
  <c r="L116" i="10"/>
  <c r="Q103" i="6"/>
  <c r="K103" i="2"/>
  <c r="L103" i="10"/>
  <c r="Q95" i="6"/>
  <c r="L95" i="10"/>
  <c r="K95" i="2"/>
  <c r="Q82" i="6"/>
  <c r="Q88" i="6" s="1"/>
  <c r="L82" i="10"/>
  <c r="J88" i="10"/>
  <c r="L88" i="10" s="1"/>
  <c r="K82" i="2"/>
  <c r="K88" i="2" s="1"/>
  <c r="Q66" i="6"/>
  <c r="L66" i="10"/>
  <c r="K66" i="2"/>
  <c r="K20" i="2"/>
  <c r="L20" i="2" s="1"/>
  <c r="S20" i="6" s="1"/>
  <c r="Q20" i="6"/>
  <c r="V108" i="6"/>
  <c r="K65" i="6"/>
  <c r="V62" i="6"/>
  <c r="V32" i="6"/>
  <c r="F115" i="6"/>
  <c r="F119" i="6" s="1"/>
  <c r="F115" i="2"/>
  <c r="F119" i="10"/>
  <c r="L119" i="10" s="1"/>
  <c r="L115" i="10"/>
  <c r="F102" i="6"/>
  <c r="L102" i="10"/>
  <c r="F102" i="2"/>
  <c r="F94" i="6"/>
  <c r="F110" i="10"/>
  <c r="L110" i="10" s="1"/>
  <c r="F94" i="2"/>
  <c r="L94" i="10"/>
  <c r="F76" i="6"/>
  <c r="L76" i="10"/>
  <c r="F76" i="2"/>
  <c r="F65" i="6"/>
  <c r="F65" i="2"/>
  <c r="L65" i="10"/>
  <c r="K28" i="6"/>
  <c r="K42" i="6" s="1"/>
  <c r="K116" i="6"/>
  <c r="K118" i="6" s="1"/>
  <c r="V105" i="6"/>
  <c r="V102" i="6"/>
  <c r="V97" i="6"/>
  <c r="V94" i="6"/>
  <c r="K75" i="6"/>
  <c r="V60" i="6"/>
  <c r="V51" i="6"/>
  <c r="V46" i="6"/>
  <c r="V17" i="6"/>
  <c r="V6" i="6"/>
  <c r="V22" i="6" s="1"/>
  <c r="Q106" i="6"/>
  <c r="K106" i="2"/>
  <c r="Q98" i="6"/>
  <c r="K98" i="2"/>
  <c r="Q85" i="6"/>
  <c r="K85" i="2"/>
  <c r="Q72" i="6"/>
  <c r="K72" i="2"/>
  <c r="Q61" i="6"/>
  <c r="K61" i="2"/>
  <c r="K21" i="2"/>
  <c r="Q21" i="6"/>
  <c r="K13" i="2"/>
  <c r="Q13" i="6"/>
  <c r="K9" i="2"/>
  <c r="Q9" i="6"/>
  <c r="D115" i="6"/>
  <c r="D119" i="6" s="1"/>
  <c r="D115" i="2"/>
  <c r="D119" i="2" s="1"/>
  <c r="F119" i="8"/>
  <c r="L119" i="8" s="1"/>
  <c r="L115" i="8"/>
  <c r="D102" i="6"/>
  <c r="L102" i="8"/>
  <c r="D102" i="2"/>
  <c r="D94" i="6"/>
  <c r="D94" i="2"/>
  <c r="F110" i="8"/>
  <c r="L94" i="8"/>
  <c r="D76" i="6"/>
  <c r="D76" i="2"/>
  <c r="D67" i="6"/>
  <c r="D67" i="2"/>
  <c r="D53" i="6"/>
  <c r="D53" i="2"/>
  <c r="G53" i="2" s="1"/>
  <c r="H53" i="6" s="1"/>
  <c r="D21" i="6"/>
  <c r="G21" i="6" s="1"/>
  <c r="D21" i="2"/>
  <c r="G21" i="2" s="1"/>
  <c r="H21" i="6" s="1"/>
  <c r="D13" i="6"/>
  <c r="D13" i="2"/>
  <c r="G13" i="2" s="1"/>
  <c r="H13" i="6" s="1"/>
  <c r="D39" i="2"/>
  <c r="D39" i="6"/>
  <c r="D31" i="2"/>
  <c r="G31" i="2" s="1"/>
  <c r="H31" i="6" s="1"/>
  <c r="D31" i="6"/>
  <c r="C107" i="2"/>
  <c r="G107" i="2" s="1"/>
  <c r="H107" i="6" s="1"/>
  <c r="C107" i="6"/>
  <c r="C99" i="2"/>
  <c r="G99" i="2" s="1"/>
  <c r="H99" i="6" s="1"/>
  <c r="C99" i="6"/>
  <c r="C86" i="2"/>
  <c r="C86" i="6"/>
  <c r="C73" i="2"/>
  <c r="C73" i="6"/>
  <c r="C64" i="2"/>
  <c r="C64" i="6"/>
  <c r="F46" i="6"/>
  <c r="G46" i="6" s="1"/>
  <c r="F54" i="10"/>
  <c r="L46" i="10"/>
  <c r="F46" i="2"/>
  <c r="F54" i="2" s="1"/>
  <c r="F33" i="6"/>
  <c r="G33" i="6" s="1"/>
  <c r="L33" i="10"/>
  <c r="F33" i="2"/>
  <c r="E115" i="6"/>
  <c r="E119" i="6" s="1"/>
  <c r="F119" i="9"/>
  <c r="L115" i="9"/>
  <c r="E115" i="2"/>
  <c r="E119" i="2" s="1"/>
  <c r="E102" i="6"/>
  <c r="E102" i="2"/>
  <c r="E94" i="6"/>
  <c r="E94" i="2"/>
  <c r="F110" i="9"/>
  <c r="L94" i="9"/>
  <c r="E76" i="6"/>
  <c r="E76" i="2"/>
  <c r="L76" i="9"/>
  <c r="O106" i="6"/>
  <c r="I106" i="2"/>
  <c r="O98" i="6"/>
  <c r="I98" i="2"/>
  <c r="O85" i="6"/>
  <c r="O89" i="6" s="1"/>
  <c r="I85" i="2"/>
  <c r="N105" i="6"/>
  <c r="H105" i="2"/>
  <c r="H109" i="2" s="1"/>
  <c r="Q35" i="6"/>
  <c r="R35" i="6" s="1"/>
  <c r="K35" i="2"/>
  <c r="K12" i="2"/>
  <c r="L12" i="2" s="1"/>
  <c r="S12" i="6" s="1"/>
  <c r="Q12" i="6"/>
  <c r="R12" i="6" s="1"/>
  <c r="P117" i="6"/>
  <c r="J117" i="2"/>
  <c r="P94" i="6"/>
  <c r="P110" i="6" s="1"/>
  <c r="J94" i="2"/>
  <c r="P76" i="6"/>
  <c r="J76" i="2"/>
  <c r="P53" i="6"/>
  <c r="P55" i="6" s="1"/>
  <c r="J53" i="2"/>
  <c r="J55" i="2" s="1"/>
  <c r="D105" i="6"/>
  <c r="D105" i="2"/>
  <c r="L105" i="8"/>
  <c r="D97" i="6"/>
  <c r="D97" i="2"/>
  <c r="L97" i="8"/>
  <c r="C106" i="6"/>
  <c r="C106" i="2"/>
  <c r="G106" i="2" s="1"/>
  <c r="H106" i="6" s="1"/>
  <c r="L106" i="7"/>
  <c r="C98" i="6"/>
  <c r="C98" i="2"/>
  <c r="C85" i="6"/>
  <c r="C85" i="2"/>
  <c r="L85" i="7"/>
  <c r="C32" i="2"/>
  <c r="C32" i="6"/>
  <c r="L32" i="7"/>
  <c r="G17" i="6"/>
  <c r="C7" i="2"/>
  <c r="G7" i="2" s="1"/>
  <c r="H7" i="6" s="1"/>
  <c r="C7" i="6"/>
  <c r="L7" i="7"/>
  <c r="N98" i="6"/>
  <c r="R98" i="6" s="1"/>
  <c r="H98" i="2"/>
  <c r="H51" i="2"/>
  <c r="N51" i="6"/>
  <c r="R51" i="6" s="1"/>
  <c r="H28" i="2"/>
  <c r="N28" i="6"/>
  <c r="J42" i="7"/>
  <c r="L28" i="7"/>
  <c r="H5" i="2"/>
  <c r="N5" i="6"/>
  <c r="J55" i="9"/>
  <c r="L55" i="9" s="1"/>
  <c r="R108" i="6"/>
  <c r="N100" i="6"/>
  <c r="R100" i="6" s="1"/>
  <c r="H100" i="2"/>
  <c r="N83" i="6"/>
  <c r="J89" i="7"/>
  <c r="H83" i="2"/>
  <c r="N61" i="6"/>
  <c r="H61" i="2"/>
  <c r="H36" i="2"/>
  <c r="L36" i="2" s="1"/>
  <c r="S36" i="6" s="1"/>
  <c r="N36" i="6"/>
  <c r="R36" i="6" s="1"/>
  <c r="H17" i="2"/>
  <c r="N17" i="6"/>
  <c r="R17" i="6" s="1"/>
  <c r="C52" i="2"/>
  <c r="C52" i="6"/>
  <c r="G20" i="6"/>
  <c r="G16" i="6"/>
  <c r="G12" i="6"/>
  <c r="G8" i="6"/>
  <c r="R52" i="6"/>
  <c r="R39" i="6"/>
  <c r="L100" i="7"/>
  <c r="AD54" i="3"/>
  <c r="H73" i="2"/>
  <c r="N73" i="6"/>
  <c r="R73" i="6" s="1"/>
  <c r="H64" i="2"/>
  <c r="N64" i="6"/>
  <c r="L62" i="7"/>
  <c r="G67" i="6"/>
  <c r="L22" i="7"/>
  <c r="L69" i="7"/>
  <c r="J41" i="8"/>
  <c r="O29" i="6"/>
  <c r="O41" i="6" s="1"/>
  <c r="L28" i="8"/>
  <c r="D28" i="6"/>
  <c r="F68" i="9"/>
  <c r="E70" i="6"/>
  <c r="J65" i="2"/>
  <c r="P65" i="6"/>
  <c r="K105" i="6"/>
  <c r="Q114" i="6"/>
  <c r="K114" i="2"/>
  <c r="K118" i="2" s="1"/>
  <c r="J118" i="10"/>
  <c r="L118" i="10" s="1"/>
  <c r="L114" i="10"/>
  <c r="Q101" i="6"/>
  <c r="R101" i="6" s="1"/>
  <c r="K101" i="2"/>
  <c r="L101" i="10"/>
  <c r="Q93" i="6"/>
  <c r="J109" i="10"/>
  <c r="L109" i="10" s="1"/>
  <c r="K93" i="2"/>
  <c r="K109" i="2" s="1"/>
  <c r="L93" i="10"/>
  <c r="Q75" i="6"/>
  <c r="R75" i="6" s="1"/>
  <c r="K75" i="2"/>
  <c r="L75" i="10"/>
  <c r="Q64" i="6"/>
  <c r="L64" i="10"/>
  <c r="K64" i="2"/>
  <c r="K31" i="2"/>
  <c r="Q31" i="6"/>
  <c r="R31" i="6" s="1"/>
  <c r="K18" i="2"/>
  <c r="L18" i="2" s="1"/>
  <c r="S18" i="6" s="1"/>
  <c r="Q18" i="6"/>
  <c r="R18" i="6" s="1"/>
  <c r="V64" i="6"/>
  <c r="V61" i="6"/>
  <c r="V78" i="6" s="1"/>
  <c r="V29" i="6"/>
  <c r="V41" i="6" s="1"/>
  <c r="V21" i="6"/>
  <c r="F108" i="6"/>
  <c r="F108" i="2"/>
  <c r="L108" i="10"/>
  <c r="F100" i="6"/>
  <c r="F100" i="2"/>
  <c r="L100" i="10"/>
  <c r="F87" i="6"/>
  <c r="F87" i="2"/>
  <c r="L87" i="10"/>
  <c r="F74" i="6"/>
  <c r="L74" i="10"/>
  <c r="F74" i="2"/>
  <c r="K52" i="6"/>
  <c r="K54" i="6" s="1"/>
  <c r="V107" i="6"/>
  <c r="V104" i="6"/>
  <c r="K102" i="6"/>
  <c r="V99" i="6"/>
  <c r="V96" i="6"/>
  <c r="K73" i="6"/>
  <c r="V48" i="6"/>
  <c r="V40" i="6"/>
  <c r="Q117" i="6"/>
  <c r="K117" i="2"/>
  <c r="Q104" i="6"/>
  <c r="K104" i="2"/>
  <c r="Q96" i="6"/>
  <c r="K96" i="2"/>
  <c r="Q83" i="6"/>
  <c r="K83" i="2"/>
  <c r="K89" i="2" s="1"/>
  <c r="J89" i="10"/>
  <c r="Q70" i="6"/>
  <c r="Q68" i="6" s="1"/>
  <c r="K70" i="2"/>
  <c r="Q53" i="6"/>
  <c r="Q55" i="6" s="1"/>
  <c r="K53" i="2"/>
  <c r="K55" i="2" s="1"/>
  <c r="L53" i="10"/>
  <c r="J55" i="10"/>
  <c r="L55" i="10" s="1"/>
  <c r="K19" i="2"/>
  <c r="Q19" i="6"/>
  <c r="K11" i="2"/>
  <c r="Q11" i="6"/>
  <c r="K7" i="2"/>
  <c r="Q7" i="6"/>
  <c r="D108" i="6"/>
  <c r="D108" i="2"/>
  <c r="L108" i="8"/>
  <c r="D100" i="6"/>
  <c r="L100" i="8"/>
  <c r="D100" i="2"/>
  <c r="D87" i="2"/>
  <c r="D87" i="6"/>
  <c r="L87" i="8"/>
  <c r="D74" i="2"/>
  <c r="D74" i="6"/>
  <c r="D65" i="6"/>
  <c r="D65" i="2"/>
  <c r="D51" i="6"/>
  <c r="G51" i="6" s="1"/>
  <c r="D51" i="2"/>
  <c r="G51" i="2" s="1"/>
  <c r="H51" i="6" s="1"/>
  <c r="D19" i="6"/>
  <c r="G19" i="6" s="1"/>
  <c r="D19" i="2"/>
  <c r="G19" i="2" s="1"/>
  <c r="H19" i="6" s="1"/>
  <c r="D9" i="6"/>
  <c r="D9" i="2"/>
  <c r="G9" i="2" s="1"/>
  <c r="H9" i="6" s="1"/>
  <c r="D37" i="2"/>
  <c r="G37" i="2" s="1"/>
  <c r="H37" i="6" s="1"/>
  <c r="D37" i="6"/>
  <c r="D29" i="2"/>
  <c r="D29" i="6"/>
  <c r="C105" i="2"/>
  <c r="C105" i="6"/>
  <c r="C97" i="2"/>
  <c r="G97" i="2" s="1"/>
  <c r="H97" i="6" s="1"/>
  <c r="C97" i="6"/>
  <c r="C84" i="2"/>
  <c r="C84" i="6"/>
  <c r="C71" i="2"/>
  <c r="C71" i="6"/>
  <c r="C62" i="2"/>
  <c r="C62" i="6"/>
  <c r="F39" i="6"/>
  <c r="L39" i="10"/>
  <c r="F39" i="2"/>
  <c r="E108" i="6"/>
  <c r="E108" i="2"/>
  <c r="L108" i="9"/>
  <c r="E100" i="6"/>
  <c r="E100" i="2"/>
  <c r="E87" i="6"/>
  <c r="E87" i="2"/>
  <c r="L87" i="9"/>
  <c r="O117" i="6"/>
  <c r="I117" i="2"/>
  <c r="O104" i="6"/>
  <c r="R104" i="6" s="1"/>
  <c r="I104" i="2"/>
  <c r="O96" i="6"/>
  <c r="I96" i="2"/>
  <c r="N116" i="6"/>
  <c r="H116" i="2"/>
  <c r="L116" i="2" s="1"/>
  <c r="S116" i="6" s="1"/>
  <c r="Q46" i="6"/>
  <c r="Q54" i="6" s="1"/>
  <c r="J54" i="10"/>
  <c r="K46" i="2"/>
  <c r="Q33" i="6"/>
  <c r="R33" i="6" s="1"/>
  <c r="K33" i="2"/>
  <c r="K10" i="2"/>
  <c r="L10" i="2" s="1"/>
  <c r="S10" i="6" s="1"/>
  <c r="Q10" i="6"/>
  <c r="R10" i="6" s="1"/>
  <c r="P115" i="6"/>
  <c r="P119" i="6" s="1"/>
  <c r="J115" i="2"/>
  <c r="J119" i="2" s="1"/>
  <c r="J119" i="9"/>
  <c r="P87" i="6"/>
  <c r="J87" i="2"/>
  <c r="P70" i="6"/>
  <c r="J70" i="2"/>
  <c r="D116" i="6"/>
  <c r="D116" i="2"/>
  <c r="L116" i="8"/>
  <c r="D103" i="6"/>
  <c r="L103" i="8"/>
  <c r="D103" i="2"/>
  <c r="D95" i="6"/>
  <c r="D95" i="2"/>
  <c r="L95" i="8"/>
  <c r="C117" i="6"/>
  <c r="C117" i="2"/>
  <c r="L117" i="7"/>
  <c r="C104" i="6"/>
  <c r="C104" i="2"/>
  <c r="L104" i="7"/>
  <c r="C96" i="6"/>
  <c r="C96" i="2"/>
  <c r="G96" i="2" s="1"/>
  <c r="H96" i="6" s="1"/>
  <c r="C83" i="6"/>
  <c r="F89" i="7"/>
  <c r="L89" i="7" s="1"/>
  <c r="C83" i="2"/>
  <c r="G53" i="6"/>
  <c r="G49" i="6"/>
  <c r="G40" i="6"/>
  <c r="G36" i="6"/>
  <c r="C30" i="2"/>
  <c r="C42" i="2" s="1"/>
  <c r="C30" i="6"/>
  <c r="F42" i="7"/>
  <c r="L42" i="7" s="1"/>
  <c r="C11" i="2"/>
  <c r="C11" i="6"/>
  <c r="L11" i="7"/>
  <c r="C5" i="2"/>
  <c r="C5" i="6"/>
  <c r="N85" i="6"/>
  <c r="R85" i="6" s="1"/>
  <c r="H85" i="2"/>
  <c r="L85" i="2" s="1"/>
  <c r="S85" i="6" s="1"/>
  <c r="H47" i="2"/>
  <c r="N47" i="6"/>
  <c r="J55" i="7"/>
  <c r="L55" i="7" s="1"/>
  <c r="H19" i="2"/>
  <c r="N19" i="6"/>
  <c r="R19" i="6" s="1"/>
  <c r="R20" i="6"/>
  <c r="R14" i="6"/>
  <c r="R6" i="6"/>
  <c r="N96" i="6"/>
  <c r="H96" i="2"/>
  <c r="N67" i="6"/>
  <c r="R67" i="6" s="1"/>
  <c r="H67" i="2"/>
  <c r="N53" i="6"/>
  <c r="H53" i="2"/>
  <c r="H34" i="2"/>
  <c r="L34" i="2" s="1"/>
  <c r="S34" i="6" s="1"/>
  <c r="N34" i="6"/>
  <c r="R34" i="6" s="1"/>
  <c r="H13" i="2"/>
  <c r="N13" i="6"/>
  <c r="C50" i="2"/>
  <c r="C54" i="2" s="1"/>
  <c r="C50" i="6"/>
  <c r="F54" i="7"/>
  <c r="J109" i="7"/>
  <c r="R103" i="6"/>
  <c r="L98" i="7"/>
  <c r="L36" i="7"/>
  <c r="K4" i="2"/>
  <c r="Q4" i="6"/>
  <c r="Q22" i="6" s="1"/>
  <c r="L4" i="10"/>
  <c r="D4" i="6"/>
  <c r="D4" i="2"/>
  <c r="G4" i="6"/>
  <c r="G22" i="6" s="1"/>
  <c r="J4" i="2"/>
  <c r="J22" i="2" s="1"/>
  <c r="P4" i="6"/>
  <c r="P22" i="6" s="1"/>
  <c r="J22" i="9"/>
  <c r="L22" i="9" s="1"/>
  <c r="R77" i="4"/>
  <c r="R78" i="4"/>
  <c r="R22" i="5"/>
  <c r="F63" i="2"/>
  <c r="L63" i="10"/>
  <c r="F78" i="10"/>
  <c r="F59" i="10"/>
  <c r="F61" i="2"/>
  <c r="L61" i="10"/>
  <c r="K69" i="2"/>
  <c r="L69" i="10"/>
  <c r="J77" i="10"/>
  <c r="L77" i="10" s="1"/>
  <c r="J68" i="10"/>
  <c r="J78" i="10"/>
  <c r="L67" i="10"/>
  <c r="J59" i="10"/>
  <c r="K67" i="2"/>
  <c r="F68" i="10"/>
  <c r="F70" i="2"/>
  <c r="L70" i="10"/>
  <c r="J88" i="9"/>
  <c r="J82" i="2"/>
  <c r="J68" i="9"/>
  <c r="J69" i="2"/>
  <c r="J77" i="9"/>
  <c r="L77" i="9" s="1"/>
  <c r="J59" i="9"/>
  <c r="J60" i="2"/>
  <c r="L107" i="9"/>
  <c r="L86" i="9"/>
  <c r="L73" i="9"/>
  <c r="L60" i="9"/>
  <c r="J102" i="2"/>
  <c r="L102" i="9"/>
  <c r="L72" i="9"/>
  <c r="J118" i="9"/>
  <c r="L118" i="9" s="1"/>
  <c r="J114" i="2"/>
  <c r="L114" i="9"/>
  <c r="J101" i="2"/>
  <c r="L101" i="9"/>
  <c r="J93" i="2"/>
  <c r="J109" i="9"/>
  <c r="L109" i="9" s="1"/>
  <c r="L93" i="9"/>
  <c r="J75" i="2"/>
  <c r="L75" i="9"/>
  <c r="J66" i="2"/>
  <c r="L66" i="2" s="1"/>
  <c r="S66" i="6" s="1"/>
  <c r="L66" i="9"/>
  <c r="L70" i="9"/>
  <c r="E70" i="2"/>
  <c r="L61" i="9"/>
  <c r="E61" i="2"/>
  <c r="F78" i="9"/>
  <c r="L103" i="9"/>
  <c r="L82" i="9"/>
  <c r="L69" i="9"/>
  <c r="L100" i="9"/>
  <c r="J100" i="2"/>
  <c r="F59" i="9"/>
  <c r="L59" i="9" s="1"/>
  <c r="L67" i="9"/>
  <c r="L99" i="9"/>
  <c r="L68" i="9"/>
  <c r="J98" i="2"/>
  <c r="L98" i="9"/>
  <c r="L63" i="9"/>
  <c r="J105" i="2"/>
  <c r="L105" i="9"/>
  <c r="L97" i="9"/>
  <c r="J97" i="2"/>
  <c r="L84" i="9"/>
  <c r="J84" i="2"/>
  <c r="L84" i="2" s="1"/>
  <c r="S84" i="6" s="1"/>
  <c r="J71" i="2"/>
  <c r="L71" i="9"/>
  <c r="J62" i="2"/>
  <c r="L62" i="2" s="1"/>
  <c r="S62" i="6" s="1"/>
  <c r="L62" i="9"/>
  <c r="L74" i="9"/>
  <c r="E74" i="2"/>
  <c r="E65" i="2"/>
  <c r="G65" i="2" s="1"/>
  <c r="H65" i="6" s="1"/>
  <c r="L65" i="9"/>
  <c r="L116" i="9"/>
  <c r="L95" i="9"/>
  <c r="L64" i="9"/>
  <c r="J106" i="2"/>
  <c r="L106" i="9"/>
  <c r="J110" i="9"/>
  <c r="L110" i="9" s="1"/>
  <c r="L96" i="9"/>
  <c r="J96" i="2"/>
  <c r="J61" i="2"/>
  <c r="J78" i="9"/>
  <c r="L41" i="8"/>
  <c r="L76" i="8"/>
  <c r="I76" i="2"/>
  <c r="L67" i="8"/>
  <c r="I67" i="2"/>
  <c r="L67" i="2" s="1"/>
  <c r="S67" i="6" s="1"/>
  <c r="L53" i="8"/>
  <c r="I53" i="2"/>
  <c r="D73" i="2"/>
  <c r="L73" i="8"/>
  <c r="D64" i="2"/>
  <c r="L64" i="8"/>
  <c r="J55" i="8"/>
  <c r="L55" i="8" s="1"/>
  <c r="L47" i="8"/>
  <c r="I47" i="2"/>
  <c r="I15" i="2"/>
  <c r="L15" i="8"/>
  <c r="L7" i="8"/>
  <c r="I7" i="2"/>
  <c r="I35" i="2"/>
  <c r="L35" i="8"/>
  <c r="D46" i="2"/>
  <c r="F54" i="8"/>
  <c r="L54" i="8" s="1"/>
  <c r="L46" i="8"/>
  <c r="D14" i="2"/>
  <c r="G14" i="2" s="1"/>
  <c r="H14" i="6" s="1"/>
  <c r="L14" i="8"/>
  <c r="D6" i="2"/>
  <c r="G6" i="2" s="1"/>
  <c r="H6" i="6" s="1"/>
  <c r="F22" i="8"/>
  <c r="L22" i="8" s="1"/>
  <c r="L6" i="8"/>
  <c r="D34" i="2"/>
  <c r="L34" i="8"/>
  <c r="I74" i="2"/>
  <c r="L74" i="8"/>
  <c r="L65" i="8"/>
  <c r="I65" i="2"/>
  <c r="D84" i="2"/>
  <c r="L84" i="8"/>
  <c r="L71" i="8"/>
  <c r="D71" i="2"/>
  <c r="L62" i="8"/>
  <c r="D62" i="2"/>
  <c r="L21" i="8"/>
  <c r="I21" i="2"/>
  <c r="L13" i="8"/>
  <c r="I13" i="2"/>
  <c r="J23" i="8"/>
  <c r="L5" i="8"/>
  <c r="I5" i="2"/>
  <c r="I33" i="2"/>
  <c r="L33" i="8"/>
  <c r="D52" i="2"/>
  <c r="L52" i="8"/>
  <c r="D20" i="2"/>
  <c r="L20" i="8"/>
  <c r="D12" i="2"/>
  <c r="L12" i="8"/>
  <c r="L40" i="8"/>
  <c r="D40" i="2"/>
  <c r="L32" i="8"/>
  <c r="D32" i="2"/>
  <c r="L72" i="8"/>
  <c r="I72" i="2"/>
  <c r="L72" i="2" s="1"/>
  <c r="S72" i="6" s="1"/>
  <c r="I63" i="2"/>
  <c r="L63" i="2" s="1"/>
  <c r="S63" i="6" s="1"/>
  <c r="L63" i="8"/>
  <c r="D82" i="2"/>
  <c r="F88" i="8"/>
  <c r="L88" i="8" s="1"/>
  <c r="L82" i="8"/>
  <c r="F68" i="8"/>
  <c r="L69" i="8"/>
  <c r="D69" i="2"/>
  <c r="F77" i="8"/>
  <c r="L77" i="8" s="1"/>
  <c r="F59" i="8"/>
  <c r="D60" i="2"/>
  <c r="L60" i="8"/>
  <c r="L51" i="8"/>
  <c r="I51" i="2"/>
  <c r="I19" i="2"/>
  <c r="L19" i="8"/>
  <c r="I39" i="2"/>
  <c r="L39" i="8"/>
  <c r="I31" i="2"/>
  <c r="L31" i="8"/>
  <c r="D50" i="2"/>
  <c r="L50" i="8"/>
  <c r="D18" i="2"/>
  <c r="L18" i="8"/>
  <c r="D10" i="2"/>
  <c r="G10" i="2" s="1"/>
  <c r="H10" i="6" s="1"/>
  <c r="L10" i="8"/>
  <c r="D38" i="2"/>
  <c r="L38" i="8"/>
  <c r="D30" i="2"/>
  <c r="L30" i="8"/>
  <c r="G18" i="2"/>
  <c r="H18" i="6" s="1"/>
  <c r="I83" i="2"/>
  <c r="L83" i="8"/>
  <c r="J89" i="8"/>
  <c r="J68" i="8"/>
  <c r="I70" i="2"/>
  <c r="I68" i="2" s="1"/>
  <c r="L70" i="8"/>
  <c r="J78" i="8"/>
  <c r="L78" i="8" s="1"/>
  <c r="J59" i="8"/>
  <c r="I61" i="2"/>
  <c r="L61" i="8"/>
  <c r="L75" i="8"/>
  <c r="D75" i="2"/>
  <c r="D66" i="2"/>
  <c r="G66" i="2" s="1"/>
  <c r="H66" i="6" s="1"/>
  <c r="L66" i="8"/>
  <c r="L11" i="8"/>
  <c r="F23" i="8"/>
  <c r="L23" i="8" s="1"/>
  <c r="D11" i="2"/>
  <c r="L49" i="8"/>
  <c r="I49" i="2"/>
  <c r="I17" i="2"/>
  <c r="L17" i="8"/>
  <c r="I9" i="2"/>
  <c r="L9" i="8"/>
  <c r="I37" i="2"/>
  <c r="L37" i="8"/>
  <c r="I29" i="2"/>
  <c r="L29" i="8"/>
  <c r="D48" i="2"/>
  <c r="L48" i="8"/>
  <c r="D16" i="2"/>
  <c r="L16" i="8"/>
  <c r="D8" i="2"/>
  <c r="L8" i="8"/>
  <c r="L36" i="8"/>
  <c r="D36" i="2"/>
  <c r="F42" i="8"/>
  <c r="L42" i="8" s="1"/>
  <c r="D28" i="2"/>
  <c r="C70" i="2"/>
  <c r="F68" i="7"/>
  <c r="L70" i="7"/>
  <c r="C67" i="2"/>
  <c r="L67" i="7"/>
  <c r="C61" i="2"/>
  <c r="F78" i="7"/>
  <c r="F59" i="7"/>
  <c r="L59" i="7" s="1"/>
  <c r="L71" i="7"/>
  <c r="H70" i="2"/>
  <c r="J78" i="7"/>
  <c r="L64" i="7"/>
  <c r="L74" i="7"/>
  <c r="H69" i="2"/>
  <c r="J68" i="7"/>
  <c r="H60" i="2"/>
  <c r="J77" i="7"/>
  <c r="L77" i="7" s="1"/>
  <c r="J59" i="7"/>
  <c r="L66" i="7"/>
  <c r="C72" i="2"/>
  <c r="L72" i="7"/>
  <c r="C63" i="2"/>
  <c r="L63" i="7"/>
  <c r="L73" i="7"/>
  <c r="L60" i="7"/>
  <c r="L65" i="7"/>
  <c r="F88" i="1"/>
  <c r="F59" i="1"/>
  <c r="F22" i="1"/>
  <c r="AD22" i="3"/>
  <c r="F77" i="1"/>
  <c r="F118" i="1"/>
  <c r="AD55" i="3"/>
  <c r="AD77" i="3"/>
  <c r="AD110" i="3"/>
  <c r="F42" i="1"/>
  <c r="AD78" i="3"/>
  <c r="AD89" i="3"/>
  <c r="AD41" i="3"/>
  <c r="AD59" i="3"/>
  <c r="R78" i="5"/>
  <c r="R23" i="5"/>
  <c r="R55" i="5"/>
  <c r="R68" i="5"/>
  <c r="R88" i="5"/>
  <c r="R110" i="5"/>
  <c r="R118" i="5"/>
  <c r="R68" i="4"/>
  <c r="R88" i="4"/>
  <c r="R89" i="4"/>
  <c r="R109" i="4"/>
  <c r="R118" i="4"/>
  <c r="R119" i="4"/>
  <c r="R23" i="4"/>
  <c r="R41" i="4"/>
  <c r="R54" i="4"/>
  <c r="R22" i="4"/>
  <c r="AD118" i="3"/>
  <c r="AD119" i="3"/>
  <c r="AD88" i="3"/>
  <c r="O109" i="6" l="1"/>
  <c r="F42" i="6"/>
  <c r="H54" i="2"/>
  <c r="R116" i="6"/>
  <c r="F119" i="2"/>
  <c r="Q118" i="6"/>
  <c r="R117" i="6"/>
  <c r="L109" i="7"/>
  <c r="R106" i="6"/>
  <c r="R99" i="6"/>
  <c r="Q109" i="6"/>
  <c r="L109" i="8"/>
  <c r="L104" i="2"/>
  <c r="S104" i="6" s="1"/>
  <c r="G105" i="2"/>
  <c r="H105" i="6" s="1"/>
  <c r="G98" i="2"/>
  <c r="H98" i="6" s="1"/>
  <c r="L110" i="8"/>
  <c r="R102" i="6"/>
  <c r="R107" i="6"/>
  <c r="V109" i="6"/>
  <c r="L110" i="7"/>
  <c r="K110" i="6"/>
  <c r="L89" i="8"/>
  <c r="E88" i="6"/>
  <c r="L88" i="9"/>
  <c r="Q89" i="6"/>
  <c r="E68" i="6"/>
  <c r="J78" i="2"/>
  <c r="G74" i="2"/>
  <c r="H74" i="6" s="1"/>
  <c r="L75" i="2"/>
  <c r="S75" i="6" s="1"/>
  <c r="F68" i="2"/>
  <c r="P68" i="6"/>
  <c r="L73" i="2"/>
  <c r="S73" i="6" s="1"/>
  <c r="G72" i="6"/>
  <c r="L71" i="2"/>
  <c r="S71" i="6" s="1"/>
  <c r="P77" i="6"/>
  <c r="R63" i="6"/>
  <c r="K78" i="6"/>
  <c r="R55" i="4"/>
  <c r="N54" i="6"/>
  <c r="L54" i="7"/>
  <c r="R53" i="6"/>
  <c r="H55" i="2"/>
  <c r="G39" i="6"/>
  <c r="L41" i="7"/>
  <c r="F42" i="2"/>
  <c r="G37" i="6"/>
  <c r="G27" i="2"/>
  <c r="K22" i="2"/>
  <c r="R13" i="6"/>
  <c r="V23" i="6"/>
  <c r="Q23" i="6"/>
  <c r="C22" i="6"/>
  <c r="G11" i="6"/>
  <c r="G104" i="6"/>
  <c r="L46" i="2"/>
  <c r="K54" i="2"/>
  <c r="G71" i="6"/>
  <c r="G97" i="6"/>
  <c r="D41" i="6"/>
  <c r="K23" i="2"/>
  <c r="L64" i="2"/>
  <c r="S64" i="6" s="1"/>
  <c r="G98" i="6"/>
  <c r="E110" i="6"/>
  <c r="L54" i="10"/>
  <c r="G73" i="6"/>
  <c r="G99" i="6"/>
  <c r="D110" i="2"/>
  <c r="Q78" i="6"/>
  <c r="F110" i="2"/>
  <c r="E59" i="6"/>
  <c r="E78" i="6"/>
  <c r="R95" i="6"/>
  <c r="P109" i="6"/>
  <c r="R70" i="6"/>
  <c r="R7" i="6"/>
  <c r="L87" i="2"/>
  <c r="S87" i="6" s="1"/>
  <c r="G34" i="6"/>
  <c r="G100" i="6"/>
  <c r="G93" i="2"/>
  <c r="C109" i="2"/>
  <c r="C118" i="2"/>
  <c r="G114" i="2"/>
  <c r="D23" i="6"/>
  <c r="D55" i="2"/>
  <c r="G47" i="2"/>
  <c r="D78" i="2"/>
  <c r="K68" i="6"/>
  <c r="K77" i="6"/>
  <c r="F89" i="2"/>
  <c r="R72" i="6"/>
  <c r="R46" i="6"/>
  <c r="R54" i="6" s="1"/>
  <c r="Z14" i="6"/>
  <c r="R15" i="6"/>
  <c r="G15" i="6"/>
  <c r="G102" i="2"/>
  <c r="H102" i="6" s="1"/>
  <c r="D109" i="2"/>
  <c r="D118" i="6"/>
  <c r="C77" i="2"/>
  <c r="C88" i="2"/>
  <c r="G103" i="2"/>
  <c r="H103" i="6" s="1"/>
  <c r="G35" i="2"/>
  <c r="H35" i="6" s="1"/>
  <c r="K110" i="2"/>
  <c r="Q41" i="6"/>
  <c r="L86" i="2"/>
  <c r="S86" i="6" s="1"/>
  <c r="L107" i="2"/>
  <c r="G74" i="6"/>
  <c r="R71" i="6"/>
  <c r="N68" i="6"/>
  <c r="R96" i="6"/>
  <c r="R47" i="6"/>
  <c r="R55" i="6" s="1"/>
  <c r="N55" i="6"/>
  <c r="G5" i="6"/>
  <c r="C23" i="6"/>
  <c r="G83" i="2"/>
  <c r="C89" i="2"/>
  <c r="G96" i="6"/>
  <c r="L117" i="2"/>
  <c r="S117" i="6" s="1"/>
  <c r="D41" i="2"/>
  <c r="G29" i="2"/>
  <c r="R83" i="6"/>
  <c r="N89" i="6"/>
  <c r="G7" i="6"/>
  <c r="G85" i="2"/>
  <c r="H85" i="6" s="1"/>
  <c r="N85" i="2"/>
  <c r="L119" i="9"/>
  <c r="F41" i="6"/>
  <c r="F54" i="6"/>
  <c r="D110" i="6"/>
  <c r="V77" i="6"/>
  <c r="V59" i="6"/>
  <c r="L95" i="2"/>
  <c r="S95" i="6" s="1"/>
  <c r="G61" i="6"/>
  <c r="C78" i="6"/>
  <c r="R66" i="6"/>
  <c r="R87" i="6"/>
  <c r="R9" i="6"/>
  <c r="G87" i="2"/>
  <c r="H87" i="6" s="1"/>
  <c r="P89" i="6"/>
  <c r="L89" i="9"/>
  <c r="G75" i="6"/>
  <c r="G101" i="6"/>
  <c r="D55" i="6"/>
  <c r="D68" i="6"/>
  <c r="D89" i="6"/>
  <c r="F89" i="6"/>
  <c r="Q77" i="6"/>
  <c r="Q59" i="6"/>
  <c r="Z18" i="6"/>
  <c r="L94" i="2"/>
  <c r="S94" i="6" s="1"/>
  <c r="H110" i="2"/>
  <c r="R76" i="6"/>
  <c r="G15" i="2"/>
  <c r="H15" i="6" s="1"/>
  <c r="G76" i="2"/>
  <c r="H76" i="6" s="1"/>
  <c r="C110" i="2"/>
  <c r="G94" i="2"/>
  <c r="N94" i="2" s="1"/>
  <c r="G102" i="6"/>
  <c r="G115" i="6"/>
  <c r="C119" i="6"/>
  <c r="D109" i="6"/>
  <c r="I110" i="2"/>
  <c r="G69" i="6"/>
  <c r="C68" i="6"/>
  <c r="G95" i="6"/>
  <c r="G116" i="6"/>
  <c r="V55" i="6"/>
  <c r="K41" i="2"/>
  <c r="R86" i="6"/>
  <c r="G50" i="6"/>
  <c r="C54" i="6"/>
  <c r="G5" i="2"/>
  <c r="H5" i="6" s="1"/>
  <c r="C23" i="2"/>
  <c r="G117" i="2"/>
  <c r="H117" i="6" s="1"/>
  <c r="G62" i="6"/>
  <c r="G84" i="6"/>
  <c r="G105" i="6"/>
  <c r="R61" i="6"/>
  <c r="N78" i="6"/>
  <c r="N59" i="6"/>
  <c r="R5" i="6"/>
  <c r="N23" i="6"/>
  <c r="R28" i="6"/>
  <c r="R42" i="6" s="1"/>
  <c r="N42" i="6"/>
  <c r="G32" i="6"/>
  <c r="G85" i="6"/>
  <c r="Z85" i="6" s="1"/>
  <c r="G64" i="6"/>
  <c r="G86" i="6"/>
  <c r="G107" i="6"/>
  <c r="F110" i="6"/>
  <c r="R21" i="6"/>
  <c r="G87" i="6"/>
  <c r="Z87" i="6"/>
  <c r="G108" i="2"/>
  <c r="H108" i="6" s="1"/>
  <c r="P59" i="6"/>
  <c r="P78" i="6"/>
  <c r="E89" i="2"/>
  <c r="G33" i="2"/>
  <c r="H33" i="6" s="1"/>
  <c r="G63" i="6"/>
  <c r="Z6" i="6"/>
  <c r="R94" i="6"/>
  <c r="R110" i="6" s="1"/>
  <c r="N110" i="6"/>
  <c r="G9" i="6"/>
  <c r="G76" i="6"/>
  <c r="G94" i="6"/>
  <c r="C110" i="6"/>
  <c r="H118" i="2"/>
  <c r="O110" i="6"/>
  <c r="L115" i="2"/>
  <c r="I119" i="2"/>
  <c r="G95" i="2"/>
  <c r="H95" i="6" s="1"/>
  <c r="G116" i="2"/>
  <c r="H116" i="6" s="1"/>
  <c r="Q110" i="6"/>
  <c r="K119" i="2"/>
  <c r="F68" i="6"/>
  <c r="L99" i="2"/>
  <c r="G65" i="6"/>
  <c r="R62" i="6"/>
  <c r="N77" i="6"/>
  <c r="R82" i="6"/>
  <c r="R88" i="6" s="1"/>
  <c r="K59" i="6"/>
  <c r="L78" i="7"/>
  <c r="G30" i="6"/>
  <c r="C42" i="6"/>
  <c r="G83" i="6"/>
  <c r="C89" i="6"/>
  <c r="G104" i="2"/>
  <c r="H104" i="6" s="1"/>
  <c r="G117" i="6"/>
  <c r="D42" i="6"/>
  <c r="R64" i="6"/>
  <c r="G29" i="6"/>
  <c r="G52" i="6"/>
  <c r="H89" i="2"/>
  <c r="H23" i="2"/>
  <c r="L28" i="2"/>
  <c r="H42" i="2"/>
  <c r="G106" i="6"/>
  <c r="R105" i="6"/>
  <c r="N109" i="6"/>
  <c r="E110" i="2"/>
  <c r="F41" i="2"/>
  <c r="G86" i="2"/>
  <c r="H86" i="6" s="1"/>
  <c r="Z86" i="6" s="1"/>
  <c r="G39" i="2"/>
  <c r="H39" i="6" s="1"/>
  <c r="V54" i="6"/>
  <c r="V110" i="6"/>
  <c r="F59" i="6"/>
  <c r="F78" i="6"/>
  <c r="L103" i="2"/>
  <c r="S103" i="6" s="1"/>
  <c r="L11" i="2"/>
  <c r="S11" i="6" s="1"/>
  <c r="G70" i="6"/>
  <c r="R93" i="6"/>
  <c r="R29" i="6"/>
  <c r="R41" i="6" s="1"/>
  <c r="G13" i="6"/>
  <c r="G55" i="6"/>
  <c r="G100" i="2"/>
  <c r="H100" i="6" s="1"/>
  <c r="G108" i="6"/>
  <c r="Z108" i="6" s="1"/>
  <c r="J89" i="2"/>
  <c r="E89" i="6"/>
  <c r="G66" i="6"/>
  <c r="Z66" i="6"/>
  <c r="G93" i="6"/>
  <c r="C109" i="6"/>
  <c r="G114" i="6"/>
  <c r="C118" i="6"/>
  <c r="D78" i="6"/>
  <c r="D59" i="6"/>
  <c r="D89" i="2"/>
  <c r="L89" i="10"/>
  <c r="V42" i="6"/>
  <c r="K109" i="6"/>
  <c r="Z10" i="6"/>
  <c r="G31" i="6"/>
  <c r="R11" i="6"/>
  <c r="R65" i="6"/>
  <c r="G28" i="6"/>
  <c r="G115" i="2"/>
  <c r="N115" i="2" s="1"/>
  <c r="C119" i="2"/>
  <c r="D118" i="2"/>
  <c r="R114" i="6"/>
  <c r="R118" i="6" s="1"/>
  <c r="N118" i="6"/>
  <c r="O119" i="6"/>
  <c r="R115" i="6"/>
  <c r="G60" i="6"/>
  <c r="C77" i="6"/>
  <c r="C59" i="6"/>
  <c r="G82" i="6"/>
  <c r="G88" i="6" s="1"/>
  <c r="C88" i="6"/>
  <c r="G103" i="6"/>
  <c r="Q119" i="6"/>
  <c r="R4" i="6"/>
  <c r="R22" i="6" s="1"/>
  <c r="G4" i="2"/>
  <c r="H4" i="6" s="1"/>
  <c r="L4" i="2"/>
  <c r="D22" i="6"/>
  <c r="L68" i="10"/>
  <c r="K77" i="2"/>
  <c r="K68" i="2"/>
  <c r="L59" i="10"/>
  <c r="N66" i="2"/>
  <c r="K78" i="2"/>
  <c r="K59" i="2"/>
  <c r="L78" i="10"/>
  <c r="F59" i="2"/>
  <c r="F78" i="2"/>
  <c r="L96" i="2"/>
  <c r="S96" i="6" s="1"/>
  <c r="Z96" i="6" s="1"/>
  <c r="J110" i="2"/>
  <c r="L106" i="2"/>
  <c r="E68" i="2"/>
  <c r="L93" i="2"/>
  <c r="S93" i="6" s="1"/>
  <c r="J109" i="2"/>
  <c r="J118" i="2"/>
  <c r="L114" i="2"/>
  <c r="L102" i="2"/>
  <c r="J68" i="2"/>
  <c r="L78" i="9"/>
  <c r="J77" i="2"/>
  <c r="J59" i="2"/>
  <c r="L101" i="2"/>
  <c r="L82" i="2"/>
  <c r="J88" i="2"/>
  <c r="L105" i="2"/>
  <c r="L98" i="2"/>
  <c r="E59" i="2"/>
  <c r="E78" i="2"/>
  <c r="L97" i="2"/>
  <c r="L100" i="2"/>
  <c r="G8" i="2"/>
  <c r="G48" i="2"/>
  <c r="L37" i="2"/>
  <c r="L17" i="2"/>
  <c r="S17" i="6" s="1"/>
  <c r="Z17" i="6" s="1"/>
  <c r="G75" i="2"/>
  <c r="G38" i="2"/>
  <c r="N18" i="2"/>
  <c r="L31" i="2"/>
  <c r="L19" i="2"/>
  <c r="S19" i="6" s="1"/>
  <c r="Z19" i="6" s="1"/>
  <c r="D77" i="2"/>
  <c r="D59" i="2"/>
  <c r="G60" i="2"/>
  <c r="H60" i="6" s="1"/>
  <c r="D88" i="2"/>
  <c r="G82" i="2"/>
  <c r="G40" i="2"/>
  <c r="H40" i="6" s="1"/>
  <c r="Z40" i="6" s="1"/>
  <c r="L35" i="2"/>
  <c r="L15" i="2"/>
  <c r="L53" i="2"/>
  <c r="L76" i="2"/>
  <c r="G36" i="2"/>
  <c r="L49" i="2"/>
  <c r="L51" i="2"/>
  <c r="L59" i="8"/>
  <c r="L68" i="8"/>
  <c r="G20" i="2"/>
  <c r="L33" i="2"/>
  <c r="L13" i="2"/>
  <c r="G62" i="2"/>
  <c r="N6" i="2"/>
  <c r="D22" i="2"/>
  <c r="L7" i="2"/>
  <c r="I55" i="2"/>
  <c r="L47" i="2"/>
  <c r="G64" i="2"/>
  <c r="G16" i="2"/>
  <c r="I41" i="2"/>
  <c r="L29" i="2"/>
  <c r="S29" i="6" s="1"/>
  <c r="L9" i="2"/>
  <c r="G30" i="2"/>
  <c r="N10" i="2"/>
  <c r="G50" i="2"/>
  <c r="L39" i="2"/>
  <c r="G32" i="2"/>
  <c r="L5" i="2"/>
  <c r="S5" i="6" s="1"/>
  <c r="I23" i="2"/>
  <c r="G84" i="2"/>
  <c r="L74" i="2"/>
  <c r="S74" i="6" s="1"/>
  <c r="Z74" i="6" s="1"/>
  <c r="G34" i="2"/>
  <c r="G46" i="2"/>
  <c r="D54" i="2"/>
  <c r="D42" i="2"/>
  <c r="G28" i="2"/>
  <c r="H28" i="6" s="1"/>
  <c r="G11" i="2"/>
  <c r="D23" i="2"/>
  <c r="I59" i="2"/>
  <c r="I78" i="2"/>
  <c r="L61" i="2"/>
  <c r="S61" i="6" s="1"/>
  <c r="L83" i="2"/>
  <c r="I89" i="2"/>
  <c r="G69" i="2"/>
  <c r="H69" i="6" s="1"/>
  <c r="D68" i="2"/>
  <c r="G12" i="2"/>
  <c r="G52" i="2"/>
  <c r="L21" i="2"/>
  <c r="G71" i="2"/>
  <c r="L65" i="2"/>
  <c r="N14" i="2"/>
  <c r="G73" i="2"/>
  <c r="G61" i="2"/>
  <c r="C59" i="2"/>
  <c r="C78" i="2"/>
  <c r="L68" i="7"/>
  <c r="G70" i="2"/>
  <c r="H70" i="6" s="1"/>
  <c r="C68" i="2"/>
  <c r="G72" i="2"/>
  <c r="L60" i="2"/>
  <c r="S60" i="6" s="1"/>
  <c r="H77" i="2"/>
  <c r="H59" i="2"/>
  <c r="G63" i="2"/>
  <c r="L69" i="2"/>
  <c r="S69" i="6" s="1"/>
  <c r="H68" i="2"/>
  <c r="L70" i="2"/>
  <c r="S70" i="6" s="1"/>
  <c r="H78" i="2"/>
  <c r="G67" i="2"/>
  <c r="G54" i="6" l="1"/>
  <c r="Z116" i="6"/>
  <c r="Z95" i="6"/>
  <c r="N19" i="2"/>
  <c r="G118" i="6"/>
  <c r="N96" i="2"/>
  <c r="N117" i="2"/>
  <c r="R119" i="6"/>
  <c r="Z117" i="6"/>
  <c r="N116" i="2"/>
  <c r="Z103" i="6"/>
  <c r="Z104" i="6"/>
  <c r="R109" i="6"/>
  <c r="N104" i="2"/>
  <c r="G89" i="6"/>
  <c r="Z70" i="6"/>
  <c r="N74" i="2"/>
  <c r="R77" i="6"/>
  <c r="Z60" i="6"/>
  <c r="G42" i="6"/>
  <c r="H27" i="6"/>
  <c r="Z27" i="6" s="1"/>
  <c r="N27" i="2"/>
  <c r="N17" i="2"/>
  <c r="Z5" i="6"/>
  <c r="N63" i="2"/>
  <c r="H63" i="6"/>
  <c r="Z63" i="6" s="1"/>
  <c r="N30" i="2"/>
  <c r="H30" i="6"/>
  <c r="Z30" i="6" s="1"/>
  <c r="N7" i="2"/>
  <c r="S7" i="6"/>
  <c r="Z7" i="6" s="1"/>
  <c r="L118" i="2"/>
  <c r="S114" i="6"/>
  <c r="S118" i="6" s="1"/>
  <c r="N61" i="2"/>
  <c r="H61" i="6"/>
  <c r="N71" i="2"/>
  <c r="H71" i="6"/>
  <c r="Z71" i="6" s="1"/>
  <c r="G23" i="2"/>
  <c r="H11" i="6"/>
  <c r="Z11" i="6" s="1"/>
  <c r="N46" i="2"/>
  <c r="H46" i="6"/>
  <c r="N84" i="2"/>
  <c r="H84" i="6"/>
  <c r="Z84" i="6" s="1"/>
  <c r="N39" i="2"/>
  <c r="S39" i="6"/>
  <c r="Z39" i="6" s="1"/>
  <c r="N9" i="2"/>
  <c r="S9" i="6"/>
  <c r="Z9" i="6" s="1"/>
  <c r="N64" i="2"/>
  <c r="H64" i="6"/>
  <c r="Z64" i="6" s="1"/>
  <c r="N33" i="2"/>
  <c r="S33" i="6"/>
  <c r="Z33" i="6" s="1"/>
  <c r="N51" i="2"/>
  <c r="S51" i="6"/>
  <c r="Z51" i="6" s="1"/>
  <c r="N53" i="2"/>
  <c r="S53" i="6"/>
  <c r="Z53" i="6" s="1"/>
  <c r="N40" i="2"/>
  <c r="N31" i="2"/>
  <c r="S31" i="6"/>
  <c r="Z31" i="6" s="1"/>
  <c r="N8" i="2"/>
  <c r="H8" i="6"/>
  <c r="Z8" i="6" s="1"/>
  <c r="L88" i="2"/>
  <c r="S82" i="6"/>
  <c r="S88" i="6" s="1"/>
  <c r="S115" i="6"/>
  <c r="S119" i="6" s="1"/>
  <c r="L119" i="2"/>
  <c r="G78" i="6"/>
  <c r="R89" i="6"/>
  <c r="H29" i="6"/>
  <c r="H41" i="6" s="1"/>
  <c r="G41" i="2"/>
  <c r="N103" i="2"/>
  <c r="H114" i="6"/>
  <c r="G118" i="2"/>
  <c r="N72" i="2"/>
  <c r="H72" i="6"/>
  <c r="Z72" i="6" s="1"/>
  <c r="N52" i="2"/>
  <c r="H52" i="6"/>
  <c r="N65" i="2"/>
  <c r="S65" i="6"/>
  <c r="Z65" i="6" s="1"/>
  <c r="L89" i="2"/>
  <c r="S83" i="6"/>
  <c r="S89" i="6" s="1"/>
  <c r="N32" i="2"/>
  <c r="H32" i="6"/>
  <c r="Z32" i="6" s="1"/>
  <c r="N16" i="2"/>
  <c r="H16" i="6"/>
  <c r="Z16" i="6" s="1"/>
  <c r="N13" i="2"/>
  <c r="S13" i="6"/>
  <c r="Z13" i="6" s="1"/>
  <c r="N76" i="2"/>
  <c r="S76" i="6"/>
  <c r="Z76" i="6" s="1"/>
  <c r="N75" i="2"/>
  <c r="H75" i="6"/>
  <c r="Z75" i="6" s="1"/>
  <c r="N67" i="2"/>
  <c r="H67" i="6"/>
  <c r="Z67" i="6" s="1"/>
  <c r="S68" i="6"/>
  <c r="S77" i="6"/>
  <c r="S59" i="6"/>
  <c r="N73" i="2"/>
  <c r="H73" i="6"/>
  <c r="Z73" i="6" s="1"/>
  <c r="N21" i="2"/>
  <c r="S21" i="6"/>
  <c r="Z21" i="6" s="1"/>
  <c r="N34" i="2"/>
  <c r="H34" i="6"/>
  <c r="N50" i="2"/>
  <c r="H50" i="6"/>
  <c r="Z50" i="6" s="1"/>
  <c r="N47" i="2"/>
  <c r="S47" i="6"/>
  <c r="N20" i="2"/>
  <c r="H20" i="6"/>
  <c r="Z20" i="6" s="1"/>
  <c r="N49" i="2"/>
  <c r="S49" i="6"/>
  <c r="Z49" i="6" s="1"/>
  <c r="N15" i="2"/>
  <c r="S15" i="6"/>
  <c r="Z15" i="6" s="1"/>
  <c r="N82" i="2"/>
  <c r="H82" i="6"/>
  <c r="N100" i="2"/>
  <c r="S100" i="6"/>
  <c r="Z100" i="6" s="1"/>
  <c r="N98" i="2"/>
  <c r="S98" i="6"/>
  <c r="Z98" i="6" s="1"/>
  <c r="N101" i="2"/>
  <c r="S101" i="6"/>
  <c r="Z101" i="6" s="1"/>
  <c r="N106" i="2"/>
  <c r="S106" i="6"/>
  <c r="Z106" i="6" s="1"/>
  <c r="N86" i="2"/>
  <c r="Z52" i="6"/>
  <c r="N95" i="2"/>
  <c r="G110" i="6"/>
  <c r="G41" i="6"/>
  <c r="N108" i="2"/>
  <c r="R78" i="6"/>
  <c r="G68" i="6"/>
  <c r="N87" i="2"/>
  <c r="H47" i="6"/>
  <c r="G55" i="2"/>
  <c r="S46" i="6"/>
  <c r="S54" i="6" s="1"/>
  <c r="L54" i="2"/>
  <c r="S23" i="6"/>
  <c r="N62" i="2"/>
  <c r="H62" i="6"/>
  <c r="Z62" i="6" s="1"/>
  <c r="N36" i="2"/>
  <c r="H36" i="6"/>
  <c r="Z36" i="6" s="1"/>
  <c r="N35" i="2"/>
  <c r="S35" i="6"/>
  <c r="Z35" i="6" s="1"/>
  <c r="N38" i="2"/>
  <c r="H38" i="6"/>
  <c r="Z38" i="6" s="1"/>
  <c r="N37" i="2"/>
  <c r="S37" i="6"/>
  <c r="Z37" i="6" s="1"/>
  <c r="N97" i="2"/>
  <c r="S97" i="6"/>
  <c r="Z97" i="6" s="1"/>
  <c r="N105" i="2"/>
  <c r="S105" i="6"/>
  <c r="Z105" i="6" s="1"/>
  <c r="N102" i="2"/>
  <c r="S102" i="6"/>
  <c r="Z102" i="6" s="1"/>
  <c r="N93" i="2"/>
  <c r="G77" i="6"/>
  <c r="G59" i="6"/>
  <c r="H115" i="6"/>
  <c r="H119" i="6" s="1"/>
  <c r="G119" i="2"/>
  <c r="S28" i="6"/>
  <c r="S42" i="6" s="1"/>
  <c r="L42" i="2"/>
  <c r="S99" i="6"/>
  <c r="Z99" i="6" s="1"/>
  <c r="N99" i="2"/>
  <c r="R23" i="6"/>
  <c r="G119" i="6"/>
  <c r="H94" i="6"/>
  <c r="G110" i="2"/>
  <c r="H83" i="6"/>
  <c r="H89" i="6" s="1"/>
  <c r="G89" i="2"/>
  <c r="N89" i="2" s="1"/>
  <c r="G23" i="6"/>
  <c r="N107" i="2"/>
  <c r="S107" i="6"/>
  <c r="Z107" i="6" s="1"/>
  <c r="R68" i="6"/>
  <c r="R59" i="6"/>
  <c r="G22" i="2"/>
  <c r="H12" i="6"/>
  <c r="Z12" i="6" s="1"/>
  <c r="N48" i="2"/>
  <c r="H48" i="6"/>
  <c r="Z48" i="6" s="1"/>
  <c r="G109" i="6"/>
  <c r="Z69" i="6"/>
  <c r="H93" i="6"/>
  <c r="H109" i="6" s="1"/>
  <c r="G109" i="2"/>
  <c r="S4" i="6"/>
  <c r="S22" i="6" s="1"/>
  <c r="L22" i="2"/>
  <c r="N4" i="2"/>
  <c r="N11" i="2"/>
  <c r="N114" i="2"/>
  <c r="L109" i="2"/>
  <c r="L78" i="2"/>
  <c r="N69" i="2"/>
  <c r="L55" i="2"/>
  <c r="N109" i="2"/>
  <c r="L110" i="2"/>
  <c r="L23" i="2"/>
  <c r="N23" i="2" s="1"/>
  <c r="L41" i="2"/>
  <c r="G77" i="2"/>
  <c r="N12" i="2"/>
  <c r="N83" i="2"/>
  <c r="N29" i="2"/>
  <c r="G88" i="2"/>
  <c r="G42" i="2"/>
  <c r="N42" i="2" s="1"/>
  <c r="N5" i="2"/>
  <c r="N28" i="2"/>
  <c r="G54" i="2"/>
  <c r="N54" i="2" s="1"/>
  <c r="N88" i="2"/>
  <c r="L77" i="2"/>
  <c r="L59" i="2"/>
  <c r="N70" i="2"/>
  <c r="N60" i="2"/>
  <c r="G68" i="2"/>
  <c r="L68" i="2"/>
  <c r="G78" i="2"/>
  <c r="G59" i="2"/>
  <c r="N59" i="2" s="1"/>
  <c r="H42" i="6" l="1"/>
  <c r="N118" i="2"/>
  <c r="N55" i="2"/>
  <c r="N119" i="2"/>
  <c r="Z119" i="6"/>
  <c r="N110" i="2"/>
  <c r="Z89" i="6"/>
  <c r="H88" i="6"/>
  <c r="Z88" i="6" s="1"/>
  <c r="H68" i="6"/>
  <c r="Z68" i="6"/>
  <c r="N78" i="2"/>
  <c r="N41" i="2"/>
  <c r="Z42" i="6"/>
  <c r="H23" i="6"/>
  <c r="Z23" i="6" s="1"/>
  <c r="Z4" i="6"/>
  <c r="N22" i="2"/>
  <c r="H110" i="6"/>
  <c r="Z94" i="6"/>
  <c r="S55" i="6"/>
  <c r="H59" i="6"/>
  <c r="Z59" i="6" s="1"/>
  <c r="Z82" i="6"/>
  <c r="Z83" i="6"/>
  <c r="H77" i="6"/>
  <c r="Z77" i="6" s="1"/>
  <c r="S110" i="6"/>
  <c r="H78" i="6"/>
  <c r="Z61" i="6"/>
  <c r="Z34" i="6"/>
  <c r="Z93" i="6"/>
  <c r="S109" i="6"/>
  <c r="Z109" i="6" s="1"/>
  <c r="Z28" i="6"/>
  <c r="S41" i="6"/>
  <c r="Z41" i="6" s="1"/>
  <c r="H54" i="6"/>
  <c r="Z54" i="6" s="1"/>
  <c r="Z46" i="6"/>
  <c r="S78" i="6"/>
  <c r="Z115" i="6"/>
  <c r="H55" i="6"/>
  <c r="Z47" i="6"/>
  <c r="H22" i="6"/>
  <c r="Z22" i="6" s="1"/>
  <c r="H118" i="6"/>
  <c r="Z118" i="6" s="1"/>
  <c r="Z114" i="6"/>
  <c r="Z29" i="6"/>
  <c r="N68" i="2"/>
  <c r="N77" i="2"/>
  <c r="Z55" i="6" l="1"/>
  <c r="Z78" i="6"/>
  <c r="Z110" i="6"/>
</calcChain>
</file>

<file path=xl/sharedStrings.xml><?xml version="1.0" encoding="utf-8"?>
<sst xmlns="http://schemas.openxmlformats.org/spreadsheetml/2006/main" count="2576" uniqueCount="93">
  <si>
    <t>Index Crime:</t>
  </si>
  <si>
    <t>60 - 64</t>
  </si>
  <si>
    <t>65 +</t>
  </si>
  <si>
    <t>Total Arrests</t>
  </si>
  <si>
    <t>Murder and   Nonnegligent Manslaughter</t>
  </si>
  <si>
    <t xml:space="preserve">Male </t>
  </si>
  <si>
    <t>Female</t>
  </si>
  <si>
    <t>Manslaughter by Negligence</t>
  </si>
  <si>
    <t>Rape</t>
  </si>
  <si>
    <t>Robbery</t>
  </si>
  <si>
    <t>Aggravated Assault (Return A - 4a-d)</t>
  </si>
  <si>
    <t>Burglary - Breaking or Entering</t>
  </si>
  <si>
    <t>Larceny - Theft (Except Motor Vehicle Theft)</t>
  </si>
  <si>
    <t>Motor Vehicle Theft</t>
  </si>
  <si>
    <t>Arson</t>
  </si>
  <si>
    <t>Total Index Crimes Violations:</t>
  </si>
  <si>
    <t>Other Offenses:</t>
  </si>
  <si>
    <t>Other Assaults (Return A - 4e)</t>
  </si>
  <si>
    <t>Forgery and Counterfeiting</t>
  </si>
  <si>
    <t>Fraud</t>
  </si>
  <si>
    <t>Embezzlement</t>
  </si>
  <si>
    <t>Stolen Property; Buying, Receiving, Possessing</t>
  </si>
  <si>
    <t>Vandalism</t>
  </si>
  <si>
    <t>Weapons; Carrying, Possessing, etc.</t>
  </si>
  <si>
    <t>Total Other Offense Violations:</t>
  </si>
  <si>
    <t>Prostitution and Commercialized Vice:</t>
  </si>
  <si>
    <t>Prostitution</t>
  </si>
  <si>
    <t>Assisting or Promoting Prostitution</t>
  </si>
  <si>
    <t>Purchasing Prostitution</t>
  </si>
  <si>
    <t>Sex Offenses (Except Forcible Rape and Prostitution)</t>
  </si>
  <si>
    <t>Total Prostitution &amp; Commercialized Vice Violations:</t>
  </si>
  <si>
    <t>Drug Abuse Violations:</t>
  </si>
  <si>
    <t>Sale/Manufacturing:</t>
  </si>
  <si>
    <t xml:space="preserve">Opium or Cocaine and Their Derivatives (Morphine, Heroin, Codeine) </t>
  </si>
  <si>
    <t>Marijuana</t>
  </si>
  <si>
    <t>Synthetic Narcotics - Manufactured Narcotics Which Can Cause True Drug Addiction Demerol, Methadones)</t>
  </si>
  <si>
    <t>Other - Dangerous Nonnarcotic Drugs  (Barbiturates,  Benzedrine)</t>
  </si>
  <si>
    <t>Possession:</t>
  </si>
  <si>
    <t>Opium or Cocaine and Their Derivatives (Morphine, Heroin, Codeine)</t>
  </si>
  <si>
    <t>Synthetic Narcotics - Manufactured Narcotics Which Can Cause True Drug Addiction (Demerol, Methadones)</t>
  </si>
  <si>
    <t>Other - Dangerous 
Nonnarcotic Drugs (Barbiturates,   Benzedrine)</t>
  </si>
  <si>
    <t>Total Drug Abuse Violations:</t>
  </si>
  <si>
    <t>Gambling:</t>
  </si>
  <si>
    <t>Bookmaking (Horse and Sport Book)</t>
  </si>
  <si>
    <t>Numbers and Lottery</t>
  </si>
  <si>
    <t>All Other Gambling</t>
  </si>
  <si>
    <t>Total Gambling Violations:</t>
  </si>
  <si>
    <t>Miscellaneous:</t>
  </si>
  <si>
    <t>Offenses Against the Family and Children</t>
  </si>
  <si>
    <t>Driving Under the Influence</t>
  </si>
  <si>
    <t>Liquor Laws</t>
  </si>
  <si>
    <t>Drunkenness</t>
  </si>
  <si>
    <t>Disorderly Conduct</t>
  </si>
  <si>
    <t>Vagrancy</t>
  </si>
  <si>
    <t>All Other Offenses (Except Traffic)</t>
  </si>
  <si>
    <t>Suspicion</t>
  </si>
  <si>
    <t>Total Miscellaneous Violations:</t>
  </si>
  <si>
    <t>Human Trafficking:</t>
  </si>
  <si>
    <t>Human Trafficking/ Commercial Sex Acts</t>
  </si>
  <si>
    <t>Human Trafficking/ Involuntary Servitude</t>
  </si>
  <si>
    <t>Total Human Trafficking Violations:</t>
  </si>
  <si>
    <t>Q1</t>
  </si>
  <si>
    <t>Q2</t>
  </si>
  <si>
    <t>Q3</t>
  </si>
  <si>
    <t>Q4</t>
  </si>
  <si>
    <t>T</t>
  </si>
  <si>
    <t>J</t>
  </si>
  <si>
    <t>F</t>
  </si>
  <si>
    <t>M</t>
  </si>
  <si>
    <t>A</t>
  </si>
  <si>
    <t>S</t>
  </si>
  <si>
    <t>O</t>
  </si>
  <si>
    <t>N</t>
  </si>
  <si>
    <t>D</t>
  </si>
  <si>
    <t>YTD</t>
  </si>
  <si>
    <t>QTR SUM</t>
  </si>
  <si>
    <t>Jan-Jun</t>
  </si>
  <si>
    <t>Jul-Dec</t>
  </si>
  <si>
    <t>Month</t>
  </si>
  <si>
    <t>1/2 YTD</t>
  </si>
  <si>
    <t>STATE TOTALS (JAN - DEC)</t>
  </si>
  <si>
    <t>STATE TOTALS Q1</t>
  </si>
  <si>
    <t>STATE TOTALS Q2</t>
  </si>
  <si>
    <t>STATE TOTALS (JAN - JUN)</t>
  </si>
  <si>
    <r>
      <t>STATE TOTALS (J</t>
    </r>
    <r>
      <rPr>
        <b/>
        <sz val="12"/>
        <color rgb="FFFF0000"/>
        <rFont val="Calibri"/>
        <family val="2"/>
        <scheme val="minor"/>
      </rPr>
      <t>UL-DEC)</t>
    </r>
  </si>
  <si>
    <t>County - Carson (JAN - DEC)</t>
  </si>
  <si>
    <t>County - Carson Q1</t>
  </si>
  <si>
    <t>County - Carson Q2</t>
  </si>
  <si>
    <t>County - Carson Q3</t>
  </si>
  <si>
    <t>County - Carson Q4</t>
  </si>
  <si>
    <t>County - Carson (JAN - JUN)</t>
  </si>
  <si>
    <r>
      <t>County - Carson</t>
    </r>
    <r>
      <rPr>
        <b/>
        <sz val="12"/>
        <color rgb="FFFF0000"/>
        <rFont val="Calibri"/>
        <family val="2"/>
        <scheme val="minor"/>
      </rPr>
      <t xml:space="preserve"> (JUL-DEC)</t>
    </r>
  </si>
  <si>
    <t>County - Carson (CHECK TOTALS)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</si>
</sst>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1"/>
      <color theme="1"/>
      <name val="Arial"/>
      <family val="2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5" fontId="5" fillId="0" borderId="0"/>
    <xf numFmtId="0" fontId="6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/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3" fontId="2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Alignment="1"/>
    <xf numFmtId="164" fontId="0" fillId="0" borderId="1" xfId="1" applyNumberFormat="1" applyFont="1" applyBorder="1" applyAlignment="1">
      <alignment wrapText="1"/>
    </xf>
    <xf numFmtId="164" fontId="0" fillId="0" borderId="2" xfId="1" applyNumberFormat="1" applyFont="1" applyBorder="1" applyAlignment="1"/>
    <xf numFmtId="3" fontId="0" fillId="0" borderId="2" xfId="1" applyNumberFormat="1" applyFont="1" applyBorder="1" applyAlignment="1">
      <alignment horizontal="center"/>
    </xf>
    <xf numFmtId="3" fontId="0" fillId="0" borderId="3" xfId="1" applyNumberFormat="1" applyFon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4" fontId="0" fillId="0" borderId="5" xfId="1" applyNumberFormat="1" applyFont="1" applyBorder="1" applyAlignment="1">
      <alignment wrapText="1"/>
    </xf>
    <xf numFmtId="164" fontId="0" fillId="0" borderId="6" xfId="1" applyNumberFormat="1" applyFont="1" applyBorder="1" applyAlignment="1"/>
    <xf numFmtId="3" fontId="0" fillId="0" borderId="6" xfId="1" applyNumberFormat="1" applyFont="1" applyBorder="1" applyAlignment="1">
      <alignment horizontal="center"/>
    </xf>
    <xf numFmtId="3" fontId="0" fillId="0" borderId="7" xfId="1" applyNumberFormat="1" applyFont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164" fontId="0" fillId="0" borderId="9" xfId="1" applyNumberFormat="1" applyFont="1" applyBorder="1" applyAlignment="1">
      <alignment wrapText="1"/>
    </xf>
    <xf numFmtId="164" fontId="0" fillId="0" borderId="0" xfId="1" applyNumberFormat="1" applyFont="1" applyBorder="1" applyAlignment="1"/>
    <xf numFmtId="3" fontId="0" fillId="0" borderId="0" xfId="1" applyNumberFormat="1" applyFont="1" applyBorder="1" applyAlignment="1">
      <alignment horizontal="center"/>
    </xf>
    <xf numFmtId="3" fontId="0" fillId="0" borderId="10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wrapText="1"/>
    </xf>
    <xf numFmtId="164" fontId="0" fillId="0" borderId="12" xfId="1" applyNumberFormat="1" applyFont="1" applyBorder="1" applyAlignment="1"/>
    <xf numFmtId="3" fontId="0" fillId="0" borderId="12" xfId="1" applyNumberFormat="1" applyFont="1" applyBorder="1" applyAlignment="1">
      <alignment horizontal="center"/>
    </xf>
    <xf numFmtId="3" fontId="0" fillId="0" borderId="13" xfId="1" applyNumberFormat="1" applyFont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wrapText="1"/>
    </xf>
    <xf numFmtId="164" fontId="0" fillId="0" borderId="2" xfId="1" applyNumberFormat="1" applyFont="1" applyBorder="1"/>
    <xf numFmtId="3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6" xfId="1" applyNumberFormat="1" applyFont="1" applyBorder="1"/>
    <xf numFmtId="164" fontId="0" fillId="0" borderId="0" xfId="1" applyNumberFormat="1" applyFont="1" applyBorder="1"/>
    <xf numFmtId="164" fontId="0" fillId="0" borderId="12" xfId="1" applyNumberFormat="1" applyFont="1" applyBorder="1"/>
    <xf numFmtId="0" fontId="2" fillId="0" borderId="0" xfId="0" applyFont="1" applyBorder="1" applyAlignment="1">
      <alignment horizontal="right" wrapText="1"/>
    </xf>
    <xf numFmtId="164" fontId="2" fillId="0" borderId="0" xfId="1" applyNumberFormat="1" applyFont="1" applyFill="1" applyBorder="1" applyAlignment="1"/>
    <xf numFmtId="3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164" fontId="2" fillId="2" borderId="0" xfId="1" applyNumberFormat="1" applyFont="1" applyFill="1" applyAlignment="1">
      <alignment horizontal="left" wrapText="1"/>
    </xf>
    <xf numFmtId="164" fontId="2" fillId="0" borderId="0" xfId="1" applyNumberFormat="1" applyFont="1" applyFill="1" applyBorder="1" applyAlignment="1">
      <alignment horizontal="right"/>
    </xf>
    <xf numFmtId="0" fontId="0" fillId="0" borderId="0" xfId="0" applyBorder="1" applyAlignment="1"/>
    <xf numFmtId="3" fontId="0" fillId="0" borderId="0" xfId="0" applyNumberFormat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0" fillId="2" borderId="0" xfId="0" applyFill="1" applyBorder="1" applyAlignment="1"/>
    <xf numFmtId="3" fontId="2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9" xfId="0" applyFont="1" applyBorder="1" applyAlignment="1">
      <alignment horizontal="right" wrapText="1"/>
    </xf>
    <xf numFmtId="3" fontId="2" fillId="0" borderId="10" xfId="0" applyNumberFormat="1" applyFont="1" applyBorder="1" applyAlignment="1">
      <alignment horizontal="center"/>
    </xf>
    <xf numFmtId="0" fontId="2" fillId="2" borderId="0" xfId="0" applyFont="1" applyFill="1" applyBorder="1" applyAlignment="1"/>
    <xf numFmtId="3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3" fontId="2" fillId="0" borderId="10" xfId="1" applyNumberFormat="1" applyFont="1" applyBorder="1" applyAlignment="1">
      <alignment horizontal="center"/>
    </xf>
    <xf numFmtId="3" fontId="2" fillId="3" borderId="0" xfId="0" applyNumberFormat="1" applyFont="1" applyFill="1" applyAlignment="1">
      <alignment horizontal="center"/>
    </xf>
    <xf numFmtId="3" fontId="0" fillId="3" borderId="2" xfId="1" applyNumberFormat="1" applyFont="1" applyFill="1" applyBorder="1" applyAlignment="1">
      <alignment horizontal="center"/>
    </xf>
    <xf numFmtId="3" fontId="0" fillId="3" borderId="6" xfId="1" applyNumberFormat="1" applyFont="1" applyFill="1" applyBorder="1" applyAlignment="1">
      <alignment horizontal="center"/>
    </xf>
    <xf numFmtId="3" fontId="0" fillId="3" borderId="0" xfId="1" applyNumberFormat="1" applyFont="1" applyFill="1" applyBorder="1" applyAlignment="1">
      <alignment horizontal="center"/>
    </xf>
    <xf numFmtId="3" fontId="0" fillId="3" borderId="12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3" fontId="0" fillId="3" borderId="3" xfId="1" applyNumberFormat="1" applyFont="1" applyFill="1" applyBorder="1" applyAlignment="1">
      <alignment horizontal="center"/>
    </xf>
    <xf numFmtId="3" fontId="0" fillId="3" borderId="7" xfId="1" applyNumberFormat="1" applyFont="1" applyFill="1" applyBorder="1" applyAlignment="1">
      <alignment horizontal="center"/>
    </xf>
    <xf numFmtId="3" fontId="0" fillId="3" borderId="10" xfId="1" applyNumberFormat="1" applyFont="1" applyFill="1" applyBorder="1" applyAlignment="1">
      <alignment horizontal="center"/>
    </xf>
    <xf numFmtId="3" fontId="0" fillId="3" borderId="13" xfId="1" applyNumberFormat="1" applyFont="1" applyFill="1" applyBorder="1" applyAlignment="1">
      <alignment horizontal="center"/>
    </xf>
    <xf numFmtId="3" fontId="2" fillId="3" borderId="10" xfId="1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</cellXfs>
  <cellStyles count="9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10" xfId="4" xr:uid="{00000000-0005-0000-0000-000004000000}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%20File%202017%20(All%20Tab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ENCY%20TOTALS/ASR%20Over%2060/Carson%20City%20SO%20Summary%20File%202017%20(ASR%20over%206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Return A"/>
      <sheetName val="Return A Supplement"/>
      <sheetName val="LEOKA"/>
      <sheetName val="ASR Race - Juvenile"/>
      <sheetName val="ASR Race - Adult"/>
      <sheetName val="Arrest - under 18"/>
      <sheetName val="Arrest 18 - 24"/>
      <sheetName val="Arrest 25 - 59"/>
      <sheetName val="Arrest - 60+"/>
      <sheetName val="Arson"/>
      <sheetName val="Police"/>
      <sheetName val="Human"/>
      <sheetName val="DV offender - victim"/>
      <sheetName val="DV general-arrestee"/>
      <sheetName val="Elderly Crimes"/>
      <sheetName val="Non-Negligent Murder"/>
      <sheetName val="Negligent Manslaughter"/>
      <sheetName val="Hate Crime"/>
      <sheetName val="Cargo Theft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</sheetData>
      <sheetData sheetId="7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</sheetData>
      <sheetData sheetId="8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 Summary Arrest - 60+"/>
      <sheetName val="Q2 Summary Arrest - 60+"/>
      <sheetName val="Q3 Summary Arrest - 60+"/>
      <sheetName val="Q4 Summary Arrest - 60+"/>
      <sheetName val="QTR Summary Arrest - 60+ (2)"/>
      <sheetName val="Jan-Jun Arrest - 60+"/>
      <sheetName val="Jul-Dec Arrest - 60+"/>
      <sheetName val="Monthly Arrest - 60+"/>
      <sheetName val="YTD Arrest - 60+"/>
      <sheetName val="Combine Sheet"/>
      <sheetName val="Check Tot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2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C53">
            <v>0</v>
          </cell>
          <cell r="D53">
            <v>0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C95">
            <v>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2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1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C105">
            <v>2</v>
          </cell>
          <cell r="D105">
            <v>4</v>
          </cell>
          <cell r="E105">
            <v>2</v>
          </cell>
          <cell r="F105">
            <v>6</v>
          </cell>
          <cell r="G105">
            <v>4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20</v>
          </cell>
          <cell r="P105">
            <v>6</v>
          </cell>
          <cell r="Q105">
            <v>2</v>
          </cell>
          <cell r="R105">
            <v>1</v>
          </cell>
          <cell r="S105">
            <v>1</v>
          </cell>
          <cell r="T105">
            <v>1</v>
          </cell>
          <cell r="U105">
            <v>2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13</v>
          </cell>
        </row>
        <row r="106">
          <cell r="C106">
            <v>1</v>
          </cell>
          <cell r="D106">
            <v>1</v>
          </cell>
          <cell r="E106">
            <v>1</v>
          </cell>
          <cell r="F106">
            <v>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4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4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120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7.5703125" style="58" customWidth="1"/>
    <col min="2" max="2" width="9.140625" style="2"/>
    <col min="3" max="10" width="10.140625" style="3" customWidth="1"/>
    <col min="11" max="11" width="9.140625" style="3"/>
    <col min="12" max="12" width="9.140625" style="4"/>
    <col min="13" max="16384" width="9.140625" style="2"/>
  </cols>
  <sheetData>
    <row r="1" spans="1:12" ht="15.75" x14ac:dyDescent="0.25">
      <c r="A1" s="1" t="s">
        <v>81</v>
      </c>
    </row>
    <row r="2" spans="1:12" s="10" customFormat="1" x14ac:dyDescent="0.25">
      <c r="A2" s="5" t="s">
        <v>86</v>
      </c>
      <c r="B2" s="6"/>
      <c r="C2" s="7" t="s">
        <v>1</v>
      </c>
      <c r="D2" s="7"/>
      <c r="E2" s="7"/>
      <c r="F2" s="7"/>
      <c r="G2" s="7" t="s">
        <v>2</v>
      </c>
      <c r="H2" s="7"/>
      <c r="I2" s="7"/>
      <c r="J2" s="7"/>
      <c r="K2" s="8"/>
      <c r="L2" s="9" t="s">
        <v>3</v>
      </c>
    </row>
    <row r="3" spans="1:12" s="10" customFormat="1" ht="15.75" thickBot="1" x14ac:dyDescent="0.3">
      <c r="A3" s="5"/>
      <c r="B3" s="6"/>
      <c r="C3" s="7" t="s">
        <v>66</v>
      </c>
      <c r="D3" s="7" t="s">
        <v>67</v>
      </c>
      <c r="E3" s="7" t="s">
        <v>68</v>
      </c>
      <c r="F3" s="7" t="s">
        <v>61</v>
      </c>
      <c r="G3" s="7" t="s">
        <v>66</v>
      </c>
      <c r="H3" s="7" t="s">
        <v>67</v>
      </c>
      <c r="I3" s="7" t="s">
        <v>68</v>
      </c>
      <c r="J3" s="7" t="s">
        <v>61</v>
      </c>
      <c r="K3" s="8"/>
      <c r="L3" s="9"/>
    </row>
    <row r="4" spans="1:12" ht="15.75" thickTop="1" x14ac:dyDescent="0.25">
      <c r="A4" s="11" t="s">
        <v>4</v>
      </c>
      <c r="B4" s="12" t="s">
        <v>5</v>
      </c>
      <c r="C4" s="13">
        <f>'Monthly Arrest - 60+'!C4</f>
        <v>0</v>
      </c>
      <c r="D4" s="13">
        <f>'Monthly Arrest - 60+'!D4</f>
        <v>0</v>
      </c>
      <c r="E4" s="13">
        <f>'Monthly Arrest - 60+'!E4</f>
        <v>0</v>
      </c>
      <c r="F4" s="14">
        <f>SUM(C4:E4)</f>
        <v>0</v>
      </c>
      <c r="G4" s="13">
        <f>'Monthly Arrest - 60+'!P4</f>
        <v>0</v>
      </c>
      <c r="H4" s="13">
        <f>'Monthly Arrest - 60+'!Q4</f>
        <v>0</v>
      </c>
      <c r="I4" s="13">
        <f>'Monthly Arrest - 60+'!R4</f>
        <v>0</v>
      </c>
      <c r="J4" s="14">
        <f>SUM(G4:I4)</f>
        <v>0</v>
      </c>
      <c r="L4" s="15">
        <f>SUM(C4:J4)+SUM('[1]Arrest 25 - 59'!C3:I3)+SUM('[1]Arrest 18 - 24'!C3:I3)+SUM('[1]Arrest - under 18'!C3:H3)</f>
        <v>0</v>
      </c>
    </row>
    <row r="5" spans="1:12" x14ac:dyDescent="0.25">
      <c r="A5" s="16"/>
      <c r="B5" s="17" t="s">
        <v>6</v>
      </c>
      <c r="C5" s="18">
        <f>'Monthly Arrest - 60+'!C5</f>
        <v>0</v>
      </c>
      <c r="D5" s="18">
        <f>'Monthly Arrest - 60+'!D5</f>
        <v>0</v>
      </c>
      <c r="E5" s="18">
        <f>'Monthly Arrest - 60+'!E5</f>
        <v>0</v>
      </c>
      <c r="F5" s="19">
        <f t="shared" ref="F5:F21" si="0">SUM(C5:E5)</f>
        <v>0</v>
      </c>
      <c r="G5" s="18">
        <f>'Monthly Arrest - 60+'!P5</f>
        <v>0</v>
      </c>
      <c r="H5" s="18">
        <f>'Monthly Arrest - 60+'!Q5</f>
        <v>0</v>
      </c>
      <c r="I5" s="18">
        <f>'Monthly Arrest - 60+'!R5</f>
        <v>0</v>
      </c>
      <c r="J5" s="19">
        <f t="shared" ref="J5:J21" si="1">SUM(G5:I5)</f>
        <v>0</v>
      </c>
      <c r="L5" s="20">
        <f>SUM(C5:J5)+SUM('[1]Arrest 25 - 59'!C4:I4)+SUM('[1]Arrest 18 - 24'!C4:I4)+SUM('[1]Arrest - under 18'!C4:H4)</f>
        <v>0</v>
      </c>
    </row>
    <row r="6" spans="1:12" x14ac:dyDescent="0.25">
      <c r="A6" s="21" t="s">
        <v>7</v>
      </c>
      <c r="B6" s="22" t="s">
        <v>5</v>
      </c>
      <c r="C6" s="23">
        <f>'Monthly Arrest - 60+'!C6</f>
        <v>0</v>
      </c>
      <c r="D6" s="23">
        <f>'Monthly Arrest - 60+'!D6</f>
        <v>0</v>
      </c>
      <c r="E6" s="23">
        <f>'Monthly Arrest - 60+'!E6</f>
        <v>0</v>
      </c>
      <c r="F6" s="24">
        <f t="shared" si="0"/>
        <v>0</v>
      </c>
      <c r="G6" s="23">
        <f>'Monthly Arrest - 60+'!P6</f>
        <v>0</v>
      </c>
      <c r="H6" s="23">
        <f>'Monthly Arrest - 60+'!Q6</f>
        <v>0</v>
      </c>
      <c r="I6" s="23">
        <f>'Monthly Arrest - 60+'!R6</f>
        <v>0</v>
      </c>
      <c r="J6" s="24">
        <f t="shared" si="1"/>
        <v>0</v>
      </c>
      <c r="L6" s="20">
        <f>SUM(C6:J6)+SUM('[1]Arrest 25 - 59'!C5:I5)+SUM('[1]Arrest 18 - 24'!C5:I5)+SUM('[1]Arrest - under 18'!C5:H5)</f>
        <v>0</v>
      </c>
    </row>
    <row r="7" spans="1:12" x14ac:dyDescent="0.25">
      <c r="A7" s="16"/>
      <c r="B7" s="17" t="s">
        <v>6</v>
      </c>
      <c r="C7" s="18">
        <f>'Monthly Arrest - 60+'!C7</f>
        <v>0</v>
      </c>
      <c r="D7" s="18">
        <f>'Monthly Arrest - 60+'!D7</f>
        <v>0</v>
      </c>
      <c r="E7" s="18">
        <f>'Monthly Arrest - 60+'!E7</f>
        <v>0</v>
      </c>
      <c r="F7" s="19">
        <f t="shared" si="0"/>
        <v>0</v>
      </c>
      <c r="G7" s="18">
        <f>'Monthly Arrest - 60+'!P7</f>
        <v>0</v>
      </c>
      <c r="H7" s="18">
        <f>'Monthly Arrest - 60+'!Q7</f>
        <v>0</v>
      </c>
      <c r="I7" s="18">
        <f>'Monthly Arrest - 60+'!R7</f>
        <v>0</v>
      </c>
      <c r="J7" s="19">
        <f t="shared" si="1"/>
        <v>0</v>
      </c>
      <c r="L7" s="20">
        <f>SUM(C7:J7)+SUM('[1]Arrest 25 - 59'!C6:I6)+SUM('[1]Arrest 18 - 24'!C6:I6)+SUM('[1]Arrest - under 18'!C6:H6)</f>
        <v>0</v>
      </c>
    </row>
    <row r="8" spans="1:12" x14ac:dyDescent="0.25">
      <c r="A8" s="21" t="s">
        <v>8</v>
      </c>
      <c r="B8" s="22" t="s">
        <v>5</v>
      </c>
      <c r="C8" s="23">
        <f>'Monthly Arrest - 60+'!C8</f>
        <v>0</v>
      </c>
      <c r="D8" s="23">
        <f>'Monthly Arrest - 60+'!D8</f>
        <v>0</v>
      </c>
      <c r="E8" s="23">
        <f>'Monthly Arrest - 60+'!E8</f>
        <v>0</v>
      </c>
      <c r="F8" s="24">
        <f t="shared" si="0"/>
        <v>0</v>
      </c>
      <c r="G8" s="23">
        <f>'Monthly Arrest - 60+'!P8</f>
        <v>0</v>
      </c>
      <c r="H8" s="23">
        <f>'Monthly Arrest - 60+'!Q8</f>
        <v>0</v>
      </c>
      <c r="I8" s="23">
        <f>'Monthly Arrest - 60+'!R8</f>
        <v>0</v>
      </c>
      <c r="J8" s="24">
        <f t="shared" si="1"/>
        <v>0</v>
      </c>
      <c r="L8" s="20">
        <f>SUM(C8:J8)+SUM('[1]Arrest 25 - 59'!C7:I7)+SUM('[1]Arrest 18 - 24'!C7:I7)+SUM('[1]Arrest - under 18'!C7:H7)</f>
        <v>0</v>
      </c>
    </row>
    <row r="9" spans="1:12" x14ac:dyDescent="0.25">
      <c r="A9" s="16"/>
      <c r="B9" s="17" t="s">
        <v>6</v>
      </c>
      <c r="C9" s="18">
        <f>'Monthly Arrest - 60+'!C9</f>
        <v>0</v>
      </c>
      <c r="D9" s="18">
        <f>'Monthly Arrest - 60+'!D9</f>
        <v>0</v>
      </c>
      <c r="E9" s="18">
        <f>'Monthly Arrest - 60+'!E9</f>
        <v>0</v>
      </c>
      <c r="F9" s="19">
        <f t="shared" si="0"/>
        <v>0</v>
      </c>
      <c r="G9" s="18">
        <f>'Monthly Arrest - 60+'!P9</f>
        <v>0</v>
      </c>
      <c r="H9" s="18">
        <f>'Monthly Arrest - 60+'!Q9</f>
        <v>0</v>
      </c>
      <c r="I9" s="18">
        <f>'Monthly Arrest - 60+'!R9</f>
        <v>0</v>
      </c>
      <c r="J9" s="19">
        <f t="shared" si="1"/>
        <v>0</v>
      </c>
      <c r="L9" s="20">
        <f>SUM(C9:J9)+SUM('[1]Arrest 25 - 59'!C8:I8)+SUM('[1]Arrest 18 - 24'!C8:I8)+SUM('[1]Arrest - under 18'!C8:H8)</f>
        <v>0</v>
      </c>
    </row>
    <row r="10" spans="1:12" x14ac:dyDescent="0.25">
      <c r="A10" s="21" t="s">
        <v>9</v>
      </c>
      <c r="B10" s="22" t="s">
        <v>5</v>
      </c>
      <c r="C10" s="23">
        <f>'Monthly Arrest - 60+'!C10</f>
        <v>0</v>
      </c>
      <c r="D10" s="23">
        <f>'Monthly Arrest - 60+'!D10</f>
        <v>0</v>
      </c>
      <c r="E10" s="23">
        <f>'Monthly Arrest - 60+'!E10</f>
        <v>0</v>
      </c>
      <c r="F10" s="24">
        <f t="shared" si="0"/>
        <v>0</v>
      </c>
      <c r="G10" s="23">
        <f>'Monthly Arrest - 60+'!P10</f>
        <v>0</v>
      </c>
      <c r="H10" s="23">
        <f>'Monthly Arrest - 60+'!Q10</f>
        <v>0</v>
      </c>
      <c r="I10" s="23">
        <f>'Monthly Arrest - 60+'!R10</f>
        <v>0</v>
      </c>
      <c r="J10" s="24">
        <f t="shared" si="1"/>
        <v>0</v>
      </c>
      <c r="L10" s="20">
        <f>SUM(C10:J10)+SUM('[1]Arrest 25 - 59'!C9:I9)+SUM('[1]Arrest 18 - 24'!C9:I9)+SUM('[1]Arrest - under 18'!C9:H9)</f>
        <v>0</v>
      </c>
    </row>
    <row r="11" spans="1:12" x14ac:dyDescent="0.25">
      <c r="A11" s="16"/>
      <c r="B11" s="17" t="s">
        <v>6</v>
      </c>
      <c r="C11" s="18">
        <f>'Monthly Arrest - 60+'!C11</f>
        <v>0</v>
      </c>
      <c r="D11" s="18">
        <f>'Monthly Arrest - 60+'!D11</f>
        <v>0</v>
      </c>
      <c r="E11" s="18">
        <f>'Monthly Arrest - 60+'!E11</f>
        <v>0</v>
      </c>
      <c r="F11" s="19">
        <f t="shared" si="0"/>
        <v>0</v>
      </c>
      <c r="G11" s="18">
        <f>'Monthly Arrest - 60+'!P11</f>
        <v>0</v>
      </c>
      <c r="H11" s="18">
        <f>'Monthly Arrest - 60+'!Q11</f>
        <v>0</v>
      </c>
      <c r="I11" s="18">
        <f>'Monthly Arrest - 60+'!R11</f>
        <v>0</v>
      </c>
      <c r="J11" s="19">
        <f t="shared" si="1"/>
        <v>0</v>
      </c>
      <c r="L11" s="20">
        <f>SUM(C11:J11)+SUM('[1]Arrest 25 - 59'!C10:I10)+SUM('[1]Arrest 18 - 24'!C10:I10)+SUM('[1]Arrest - under 18'!C10:H10)</f>
        <v>0</v>
      </c>
    </row>
    <row r="12" spans="1:12" x14ac:dyDescent="0.25">
      <c r="A12" s="21" t="s">
        <v>10</v>
      </c>
      <c r="B12" s="22" t="s">
        <v>5</v>
      </c>
      <c r="C12" s="23">
        <f>'Monthly Arrest - 60+'!C12</f>
        <v>1</v>
      </c>
      <c r="D12" s="23">
        <f>'Monthly Arrest - 60+'!D12</f>
        <v>0</v>
      </c>
      <c r="E12" s="23">
        <f>'Monthly Arrest - 60+'!E12</f>
        <v>0</v>
      </c>
      <c r="F12" s="24">
        <f t="shared" si="0"/>
        <v>1</v>
      </c>
      <c r="G12" s="23">
        <f>'Monthly Arrest - 60+'!P12</f>
        <v>0</v>
      </c>
      <c r="H12" s="23">
        <f>'Monthly Arrest - 60+'!Q12</f>
        <v>0</v>
      </c>
      <c r="I12" s="23">
        <f>'Monthly Arrest - 60+'!R12</f>
        <v>0</v>
      </c>
      <c r="J12" s="24">
        <f t="shared" si="1"/>
        <v>0</v>
      </c>
      <c r="L12" s="20">
        <f>SUM(C12:J12)+SUM('[1]Arrest 25 - 59'!C11:I11)+SUM('[1]Arrest 18 - 24'!C11:I11)+SUM('[1]Arrest - under 18'!C11:H11)</f>
        <v>2</v>
      </c>
    </row>
    <row r="13" spans="1:12" x14ac:dyDescent="0.25">
      <c r="A13" s="16"/>
      <c r="B13" s="17" t="s">
        <v>6</v>
      </c>
      <c r="C13" s="18">
        <f>'Monthly Arrest - 60+'!C13</f>
        <v>0</v>
      </c>
      <c r="D13" s="18">
        <f>'Monthly Arrest - 60+'!D13</f>
        <v>0</v>
      </c>
      <c r="E13" s="18">
        <f>'Monthly Arrest - 60+'!E13</f>
        <v>0</v>
      </c>
      <c r="F13" s="19">
        <f t="shared" si="0"/>
        <v>0</v>
      </c>
      <c r="G13" s="18">
        <f>'Monthly Arrest - 60+'!P13</f>
        <v>0</v>
      </c>
      <c r="H13" s="18">
        <f>'Monthly Arrest - 60+'!Q13</f>
        <v>0</v>
      </c>
      <c r="I13" s="18">
        <f>'Monthly Arrest - 60+'!R13</f>
        <v>1</v>
      </c>
      <c r="J13" s="19">
        <f t="shared" si="1"/>
        <v>1</v>
      </c>
      <c r="L13" s="20">
        <f>SUM(C13:J13)+SUM('[1]Arrest 25 - 59'!C12:I12)+SUM('[1]Arrest 18 - 24'!C12:I12)+SUM('[1]Arrest - under 18'!C12:H12)</f>
        <v>2</v>
      </c>
    </row>
    <row r="14" spans="1:12" x14ac:dyDescent="0.25">
      <c r="A14" s="21" t="s">
        <v>11</v>
      </c>
      <c r="B14" s="22" t="s">
        <v>5</v>
      </c>
      <c r="C14" s="23">
        <f>'Monthly Arrest - 60+'!C14</f>
        <v>0</v>
      </c>
      <c r="D14" s="23">
        <f>'Monthly Arrest - 60+'!D14</f>
        <v>0</v>
      </c>
      <c r="E14" s="23">
        <f>'Monthly Arrest - 60+'!E14</f>
        <v>0</v>
      </c>
      <c r="F14" s="24">
        <f t="shared" si="0"/>
        <v>0</v>
      </c>
      <c r="G14" s="23">
        <f>'Monthly Arrest - 60+'!P14</f>
        <v>0</v>
      </c>
      <c r="H14" s="23">
        <f>'Monthly Arrest - 60+'!Q14</f>
        <v>0</v>
      </c>
      <c r="I14" s="23">
        <f>'Monthly Arrest - 60+'!R14</f>
        <v>0</v>
      </c>
      <c r="J14" s="24">
        <f t="shared" si="1"/>
        <v>0</v>
      </c>
      <c r="L14" s="20">
        <f>SUM(C14:J14)+SUM('[1]Arrest 25 - 59'!C13:I13)+SUM('[1]Arrest 18 - 24'!C13:I13)+SUM('[1]Arrest - under 18'!C13:H13)</f>
        <v>0</v>
      </c>
    </row>
    <row r="15" spans="1:12" x14ac:dyDescent="0.25">
      <c r="A15" s="16"/>
      <c r="B15" s="17" t="s">
        <v>6</v>
      </c>
      <c r="C15" s="18">
        <f>'Monthly Arrest - 60+'!C15</f>
        <v>0</v>
      </c>
      <c r="D15" s="18">
        <f>'Monthly Arrest - 60+'!D15</f>
        <v>0</v>
      </c>
      <c r="E15" s="18">
        <f>'Monthly Arrest - 60+'!E15</f>
        <v>0</v>
      </c>
      <c r="F15" s="19">
        <f t="shared" si="0"/>
        <v>0</v>
      </c>
      <c r="G15" s="18">
        <f>'Monthly Arrest - 60+'!P15</f>
        <v>0</v>
      </c>
      <c r="H15" s="18">
        <f>'Monthly Arrest - 60+'!Q15</f>
        <v>0</v>
      </c>
      <c r="I15" s="18">
        <f>'Monthly Arrest - 60+'!R15</f>
        <v>0</v>
      </c>
      <c r="J15" s="19">
        <f t="shared" si="1"/>
        <v>0</v>
      </c>
      <c r="L15" s="20">
        <f>SUM(C15:J15)+SUM('[1]Arrest 25 - 59'!C14:I14)+SUM('[1]Arrest 18 - 24'!C14:I14)+SUM('[1]Arrest - under 18'!C14:H14)</f>
        <v>0</v>
      </c>
    </row>
    <row r="16" spans="1:12" x14ac:dyDescent="0.25">
      <c r="A16" s="21" t="s">
        <v>12</v>
      </c>
      <c r="B16" s="22" t="s">
        <v>5</v>
      </c>
      <c r="C16" s="23">
        <f>'Monthly Arrest - 60+'!C16</f>
        <v>0</v>
      </c>
      <c r="D16" s="23">
        <f>'Monthly Arrest - 60+'!D16</f>
        <v>0</v>
      </c>
      <c r="E16" s="23">
        <f>'Monthly Arrest - 60+'!E16</f>
        <v>0</v>
      </c>
      <c r="F16" s="24">
        <f t="shared" si="0"/>
        <v>0</v>
      </c>
      <c r="G16" s="23">
        <f>'Monthly Arrest - 60+'!P16</f>
        <v>0</v>
      </c>
      <c r="H16" s="23">
        <f>'Monthly Arrest - 60+'!Q16</f>
        <v>2</v>
      </c>
      <c r="I16" s="23">
        <f>'Monthly Arrest - 60+'!R16</f>
        <v>0</v>
      </c>
      <c r="J16" s="24">
        <f t="shared" si="1"/>
        <v>2</v>
      </c>
      <c r="L16" s="20">
        <f>SUM(C16:J16)+SUM('[1]Arrest 25 - 59'!C15:I15)+SUM('[1]Arrest 18 - 24'!C15:I15)+SUM('[1]Arrest - under 18'!C15:H15)</f>
        <v>4</v>
      </c>
    </row>
    <row r="17" spans="1:33" x14ac:dyDescent="0.25">
      <c r="A17" s="16"/>
      <c r="B17" s="17" t="s">
        <v>6</v>
      </c>
      <c r="C17" s="18">
        <f>'Monthly Arrest - 60+'!C17</f>
        <v>0</v>
      </c>
      <c r="D17" s="18">
        <f>'Monthly Arrest - 60+'!D17</f>
        <v>0</v>
      </c>
      <c r="E17" s="18">
        <f>'Monthly Arrest - 60+'!E17</f>
        <v>0</v>
      </c>
      <c r="F17" s="19">
        <f t="shared" si="0"/>
        <v>0</v>
      </c>
      <c r="G17" s="18">
        <f>'Monthly Arrest - 60+'!P17</f>
        <v>0</v>
      </c>
      <c r="H17" s="18">
        <f>'Monthly Arrest - 60+'!Q17</f>
        <v>0</v>
      </c>
      <c r="I17" s="18">
        <f>'Monthly Arrest - 60+'!R17</f>
        <v>1</v>
      </c>
      <c r="J17" s="19">
        <f t="shared" si="1"/>
        <v>1</v>
      </c>
      <c r="L17" s="20">
        <f>SUM(C17:J17)+SUM('[1]Arrest 25 - 59'!C16:I16)+SUM('[1]Arrest 18 - 24'!C16:I16)+SUM('[1]Arrest - under 18'!C16:H16)</f>
        <v>2</v>
      </c>
    </row>
    <row r="18" spans="1:33" x14ac:dyDescent="0.25">
      <c r="A18" s="21" t="s">
        <v>13</v>
      </c>
      <c r="B18" s="22" t="s">
        <v>5</v>
      </c>
      <c r="C18" s="23">
        <f>'Monthly Arrest - 60+'!C18</f>
        <v>0</v>
      </c>
      <c r="D18" s="23">
        <f>'Monthly Arrest - 60+'!D18</f>
        <v>0</v>
      </c>
      <c r="E18" s="23">
        <f>'Monthly Arrest - 60+'!E18</f>
        <v>0</v>
      </c>
      <c r="F18" s="24">
        <f t="shared" si="0"/>
        <v>0</v>
      </c>
      <c r="G18" s="23">
        <f>'Monthly Arrest - 60+'!P18</f>
        <v>0</v>
      </c>
      <c r="H18" s="23">
        <f>'Monthly Arrest - 60+'!Q18</f>
        <v>0</v>
      </c>
      <c r="I18" s="23">
        <f>'Monthly Arrest - 60+'!R18</f>
        <v>0</v>
      </c>
      <c r="J18" s="24">
        <f t="shared" si="1"/>
        <v>0</v>
      </c>
      <c r="L18" s="20">
        <f>SUM(C18:J18)+SUM('[1]Arrest 25 - 59'!C17:I17)+SUM('[1]Arrest 18 - 24'!C17:I17)+SUM('[1]Arrest - under 18'!C17:H17)</f>
        <v>0</v>
      </c>
    </row>
    <row r="19" spans="1:33" x14ac:dyDescent="0.25">
      <c r="A19" s="16"/>
      <c r="B19" s="17" t="s">
        <v>6</v>
      </c>
      <c r="C19" s="18">
        <f>'Monthly Arrest - 60+'!C19</f>
        <v>0</v>
      </c>
      <c r="D19" s="18">
        <f>'Monthly Arrest - 60+'!D19</f>
        <v>0</v>
      </c>
      <c r="E19" s="18">
        <f>'Monthly Arrest - 60+'!E19</f>
        <v>0</v>
      </c>
      <c r="F19" s="19">
        <f t="shared" si="0"/>
        <v>0</v>
      </c>
      <c r="G19" s="18">
        <f>'Monthly Arrest - 60+'!P19</f>
        <v>0</v>
      </c>
      <c r="H19" s="18">
        <f>'Monthly Arrest - 60+'!Q19</f>
        <v>0</v>
      </c>
      <c r="I19" s="18">
        <f>'Monthly Arrest - 60+'!R19</f>
        <v>0</v>
      </c>
      <c r="J19" s="19">
        <f t="shared" si="1"/>
        <v>0</v>
      </c>
      <c r="L19" s="20">
        <f>SUM(C19:J19)+SUM('[1]Arrest 25 - 59'!C18:I18)+SUM('[1]Arrest 18 - 24'!C18:I18)+SUM('[1]Arrest - under 18'!C18:H18)</f>
        <v>0</v>
      </c>
    </row>
    <row r="20" spans="1:33" x14ac:dyDescent="0.25">
      <c r="A20" s="21" t="s">
        <v>14</v>
      </c>
      <c r="B20" s="22" t="s">
        <v>5</v>
      </c>
      <c r="C20" s="23">
        <f>'Monthly Arrest - 60+'!C20</f>
        <v>0</v>
      </c>
      <c r="D20" s="23">
        <f>'Monthly Arrest - 60+'!D20</f>
        <v>0</v>
      </c>
      <c r="E20" s="23">
        <f>'Monthly Arrest - 60+'!E20</f>
        <v>0</v>
      </c>
      <c r="F20" s="24">
        <f t="shared" si="0"/>
        <v>0</v>
      </c>
      <c r="G20" s="23">
        <f>'Monthly Arrest - 60+'!P20</f>
        <v>0</v>
      </c>
      <c r="H20" s="23">
        <f>'Monthly Arrest - 60+'!Q20</f>
        <v>0</v>
      </c>
      <c r="I20" s="23">
        <f>'Monthly Arrest - 60+'!R20</f>
        <v>1</v>
      </c>
      <c r="J20" s="24">
        <f t="shared" si="1"/>
        <v>1</v>
      </c>
      <c r="L20" s="20">
        <f>SUM(C20:J20)+SUM('[1]Arrest 25 - 59'!C19:I19)+SUM('[1]Arrest 18 - 24'!C19:I19)+SUM('[1]Arrest - under 18'!C19:H19)</f>
        <v>2</v>
      </c>
    </row>
    <row r="21" spans="1:33" ht="15.75" thickBot="1" x14ac:dyDescent="0.3">
      <c r="A21" s="25"/>
      <c r="B21" s="26" t="s">
        <v>6</v>
      </c>
      <c r="C21" s="27">
        <f>'Monthly Arrest - 60+'!C21</f>
        <v>0</v>
      </c>
      <c r="D21" s="27">
        <f>'Monthly Arrest - 60+'!D21</f>
        <v>0</v>
      </c>
      <c r="E21" s="27">
        <f>'Monthly Arrest - 60+'!E21</f>
        <v>0</v>
      </c>
      <c r="F21" s="28">
        <f t="shared" si="0"/>
        <v>0</v>
      </c>
      <c r="G21" s="27">
        <f>'Monthly Arrest - 60+'!P21</f>
        <v>0</v>
      </c>
      <c r="H21" s="27">
        <f>'Monthly Arrest - 60+'!Q21</f>
        <v>0</v>
      </c>
      <c r="I21" s="27">
        <f>'Monthly Arrest - 60+'!R21</f>
        <v>0</v>
      </c>
      <c r="J21" s="28">
        <f t="shared" si="1"/>
        <v>0</v>
      </c>
      <c r="L21" s="29">
        <f>SUM(C21:J21)+SUM('[1]Arrest 25 - 59'!C20:I20)+SUM('[1]Arrest 18 - 24'!C20:I20)+SUM('[1]Arrest - under 18'!C20:H20)</f>
        <v>0</v>
      </c>
    </row>
    <row r="22" spans="1:33" ht="15.75" thickTop="1" x14ac:dyDescent="0.25">
      <c r="A22" s="30" t="s">
        <v>15</v>
      </c>
      <c r="B22" s="31" t="s">
        <v>5</v>
      </c>
      <c r="C22" s="32">
        <f>SUM(C4+C6+C8+C10+C12+C14+C16+C18+C20)</f>
        <v>1</v>
      </c>
      <c r="D22" s="32">
        <f t="shared" ref="D22:F23" si="2">SUM(D4+D6+D8+D10+D12+D14+D16+D18+D20)</f>
        <v>0</v>
      </c>
      <c r="E22" s="32">
        <f t="shared" si="2"/>
        <v>0</v>
      </c>
      <c r="F22" s="59">
        <f t="shared" si="2"/>
        <v>1</v>
      </c>
      <c r="G22" s="32">
        <f>SUM(G4+G6+G8+G10+G12+G14+G16+G18+G20)</f>
        <v>0</v>
      </c>
      <c r="H22" s="32">
        <f t="shared" ref="H22:J23" si="3">SUM(H4+H6+H8+H10+H12+H14+H16+H18+H20)</f>
        <v>2</v>
      </c>
      <c r="I22" s="32">
        <f t="shared" si="3"/>
        <v>1</v>
      </c>
      <c r="J22" s="59">
        <f t="shared" si="3"/>
        <v>3</v>
      </c>
      <c r="L22" s="9">
        <f>SUM(C22:J22)+SUM('[1]Arrest 25 - 59'!C21:I21)+SUM('[1]Arrest 18 - 24'!C21:I21)+SUM('[1]Arrest - under 18'!C21:H21)</f>
        <v>8</v>
      </c>
    </row>
    <row r="23" spans="1:33" x14ac:dyDescent="0.25">
      <c r="A23" s="33"/>
      <c r="B23" s="31" t="s">
        <v>6</v>
      </c>
      <c r="C23" s="32">
        <f>SUM(C5+C7+C9+C11+C13+C15+C17+C19+C21)</f>
        <v>0</v>
      </c>
      <c r="D23" s="32">
        <f t="shared" si="2"/>
        <v>0</v>
      </c>
      <c r="E23" s="32">
        <f t="shared" si="2"/>
        <v>0</v>
      </c>
      <c r="F23" s="59">
        <f t="shared" si="2"/>
        <v>0</v>
      </c>
      <c r="G23" s="32">
        <f>SUM(G5+G7+G9+G11+G13+G15+G17+G19+G21)</f>
        <v>0</v>
      </c>
      <c r="H23" s="32">
        <f t="shared" si="3"/>
        <v>0</v>
      </c>
      <c r="I23" s="32">
        <f t="shared" si="3"/>
        <v>2</v>
      </c>
      <c r="J23" s="59">
        <f t="shared" si="3"/>
        <v>2</v>
      </c>
      <c r="L23" s="9">
        <f>SUM(C23:J23)+SUM('[1]Arrest 25 - 59'!C22:I22)+SUM('[1]Arrest 18 - 24'!C22:I22)+SUM('[1]Arrest - under 18'!C22:H22)</f>
        <v>4</v>
      </c>
    </row>
    <row r="24" spans="1:33" x14ac:dyDescent="0.25">
      <c r="A24" s="33"/>
      <c r="B24" s="31"/>
      <c r="C24" s="32"/>
      <c r="D24" s="32"/>
      <c r="E24" s="32"/>
      <c r="F24" s="32"/>
      <c r="G24" s="32"/>
      <c r="H24" s="32"/>
      <c r="I24" s="32"/>
      <c r="J24" s="32"/>
    </row>
    <row r="25" spans="1:33" s="10" customFormat="1" x14ac:dyDescent="0.25">
      <c r="A25" s="5" t="s">
        <v>16</v>
      </c>
      <c r="B25" s="6"/>
      <c r="C25" s="7" t="s">
        <v>1</v>
      </c>
      <c r="D25" s="7"/>
      <c r="E25" s="7"/>
      <c r="F25" s="7"/>
      <c r="G25" s="7" t="s">
        <v>2</v>
      </c>
      <c r="H25" s="7"/>
      <c r="I25" s="7"/>
      <c r="J25" s="7"/>
      <c r="K25" s="8"/>
      <c r="L25" s="9" t="s">
        <v>3</v>
      </c>
    </row>
    <row r="26" spans="1:33" s="10" customFormat="1" ht="15.75" thickBot="1" x14ac:dyDescent="0.3">
      <c r="A26" s="5"/>
      <c r="B26" s="6"/>
      <c r="C26" s="7" t="s">
        <v>66</v>
      </c>
      <c r="D26" s="7" t="s">
        <v>67</v>
      </c>
      <c r="E26" s="7" t="s">
        <v>68</v>
      </c>
      <c r="F26" s="7" t="s">
        <v>61</v>
      </c>
      <c r="G26" s="7" t="s">
        <v>66</v>
      </c>
      <c r="H26" s="7" t="s">
        <v>67</v>
      </c>
      <c r="I26" s="7" t="s">
        <v>68</v>
      </c>
      <c r="J26" s="7" t="s">
        <v>61</v>
      </c>
      <c r="K26" s="8"/>
      <c r="L26" s="9"/>
    </row>
    <row r="27" spans="1:33" s="37" customFormat="1" ht="15.75" thickTop="1" x14ac:dyDescent="0.25">
      <c r="A27" s="11" t="s">
        <v>17</v>
      </c>
      <c r="B27" s="34" t="s">
        <v>5</v>
      </c>
      <c r="C27" s="13">
        <f>'Monthly Arrest - 60+'!C27</f>
        <v>0</v>
      </c>
      <c r="D27" s="13">
        <f>'Monthly Arrest - 60+'!D27</f>
        <v>0</v>
      </c>
      <c r="E27" s="13">
        <f>'Monthly Arrest - 60+'!E27</f>
        <v>0</v>
      </c>
      <c r="F27" s="14">
        <f t="shared" ref="F27:F40" si="4">SUM(C27:E27)</f>
        <v>0</v>
      </c>
      <c r="G27" s="13">
        <f>'Monthly Arrest - 60+'!P27</f>
        <v>0</v>
      </c>
      <c r="H27" s="13">
        <f>'Monthly Arrest - 60+'!Q27</f>
        <v>0</v>
      </c>
      <c r="I27" s="13">
        <f>'Monthly Arrest - 60+'!R27</f>
        <v>0</v>
      </c>
      <c r="J27" s="14">
        <f t="shared" ref="J27:J40" si="5">SUM(G27:I27)</f>
        <v>0</v>
      </c>
      <c r="K27" s="35"/>
      <c r="L27" s="15">
        <f>SUM(C27:J27)+SUM('[1]Arrest 25 - 59'!C25:I25)+SUM('[1]Arrest 18 - 24'!C25:I25)+SUM('[1]Arrest - under 18'!C25:H25)</f>
        <v>0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1:33" s="37" customFormat="1" x14ac:dyDescent="0.25">
      <c r="A28" s="16"/>
      <c r="B28" s="38" t="s">
        <v>6</v>
      </c>
      <c r="C28" s="18">
        <f>'Monthly Arrest - 60+'!C28</f>
        <v>0</v>
      </c>
      <c r="D28" s="18">
        <f>'Monthly Arrest - 60+'!D28</f>
        <v>0</v>
      </c>
      <c r="E28" s="18">
        <f>'Monthly Arrest - 60+'!E28</f>
        <v>0</v>
      </c>
      <c r="F28" s="19">
        <f t="shared" si="4"/>
        <v>0</v>
      </c>
      <c r="G28" s="18">
        <f>'Monthly Arrest - 60+'!P28</f>
        <v>0</v>
      </c>
      <c r="H28" s="18">
        <f>'Monthly Arrest - 60+'!Q28</f>
        <v>0</v>
      </c>
      <c r="I28" s="18">
        <f>'Monthly Arrest - 60+'!R28</f>
        <v>0</v>
      </c>
      <c r="J28" s="19">
        <f t="shared" si="5"/>
        <v>0</v>
      </c>
      <c r="K28" s="35"/>
      <c r="L28" s="20">
        <f>SUM(C28:J28)+SUM('[1]Arrest 25 - 59'!C26:I26)+SUM('[1]Arrest 18 - 24'!C26:I26)+SUM('[1]Arrest - under 18'!C26:H26)</f>
        <v>0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</row>
    <row r="29" spans="1:33" s="37" customFormat="1" x14ac:dyDescent="0.25">
      <c r="A29" s="21" t="s">
        <v>18</v>
      </c>
      <c r="B29" s="39" t="s">
        <v>5</v>
      </c>
      <c r="C29" s="23">
        <f>'Monthly Arrest - 60+'!C29</f>
        <v>0</v>
      </c>
      <c r="D29" s="23">
        <f>'Monthly Arrest - 60+'!D29</f>
        <v>0</v>
      </c>
      <c r="E29" s="23">
        <f>'Monthly Arrest - 60+'!E29</f>
        <v>0</v>
      </c>
      <c r="F29" s="24">
        <f t="shared" si="4"/>
        <v>0</v>
      </c>
      <c r="G29" s="23">
        <f>'Monthly Arrest - 60+'!P29</f>
        <v>0</v>
      </c>
      <c r="H29" s="23">
        <f>'Monthly Arrest - 60+'!Q29</f>
        <v>0</v>
      </c>
      <c r="I29" s="23">
        <f>'Monthly Arrest - 60+'!R29</f>
        <v>1</v>
      </c>
      <c r="J29" s="24">
        <f t="shared" si="5"/>
        <v>1</v>
      </c>
      <c r="K29" s="35"/>
      <c r="L29" s="20">
        <f>SUM(C29:J29)+SUM('[1]Arrest 25 - 59'!C27:I27)+SUM('[1]Arrest 18 - 24'!C27:I27)+SUM('[1]Arrest - under 18'!C27:H27)</f>
        <v>2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</row>
    <row r="30" spans="1:33" s="37" customFormat="1" x14ac:dyDescent="0.25">
      <c r="A30" s="16"/>
      <c r="B30" s="38" t="s">
        <v>6</v>
      </c>
      <c r="C30" s="18">
        <f>'Monthly Arrest - 60+'!C30</f>
        <v>0</v>
      </c>
      <c r="D30" s="18">
        <f>'Monthly Arrest - 60+'!D30</f>
        <v>0</v>
      </c>
      <c r="E30" s="18">
        <f>'Monthly Arrest - 60+'!E30</f>
        <v>0</v>
      </c>
      <c r="F30" s="19">
        <f t="shared" si="4"/>
        <v>0</v>
      </c>
      <c r="G30" s="18">
        <f>'Monthly Arrest - 60+'!P30</f>
        <v>0</v>
      </c>
      <c r="H30" s="18">
        <f>'Monthly Arrest - 60+'!Q30</f>
        <v>0</v>
      </c>
      <c r="I30" s="18">
        <f>'Monthly Arrest - 60+'!R30</f>
        <v>0</v>
      </c>
      <c r="J30" s="19">
        <f t="shared" si="5"/>
        <v>0</v>
      </c>
      <c r="K30" s="35"/>
      <c r="L30" s="20">
        <f>SUM(C30:J30)+SUM('[1]Arrest 25 - 59'!C28:I28)+SUM('[1]Arrest 18 - 24'!C28:I28)+SUM('[1]Arrest - under 18'!C28:H28)</f>
        <v>0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</row>
    <row r="31" spans="1:33" s="37" customFormat="1" x14ac:dyDescent="0.25">
      <c r="A31" s="21" t="s">
        <v>19</v>
      </c>
      <c r="B31" s="39" t="s">
        <v>5</v>
      </c>
      <c r="C31" s="23">
        <f>'Monthly Arrest - 60+'!C31</f>
        <v>0</v>
      </c>
      <c r="D31" s="23">
        <f>'Monthly Arrest - 60+'!D31</f>
        <v>0</v>
      </c>
      <c r="E31" s="23">
        <f>'Monthly Arrest - 60+'!E31</f>
        <v>0</v>
      </c>
      <c r="F31" s="24">
        <f t="shared" si="4"/>
        <v>0</v>
      </c>
      <c r="G31" s="23">
        <f>'Monthly Arrest - 60+'!P31</f>
        <v>0</v>
      </c>
      <c r="H31" s="23">
        <f>'Monthly Arrest - 60+'!Q31</f>
        <v>0</v>
      </c>
      <c r="I31" s="23">
        <f>'Monthly Arrest - 60+'!R31</f>
        <v>0</v>
      </c>
      <c r="J31" s="24">
        <f t="shared" si="5"/>
        <v>0</v>
      </c>
      <c r="K31" s="35"/>
      <c r="L31" s="20">
        <f>SUM(C31:J31)+SUM('[1]Arrest 25 - 59'!C29:I29)+SUM('[1]Arrest 18 - 24'!C29:I29)+SUM('[1]Arrest - under 18'!C29:H29)</f>
        <v>0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</row>
    <row r="32" spans="1:33" s="37" customFormat="1" x14ac:dyDescent="0.25">
      <c r="A32" s="16"/>
      <c r="B32" s="38" t="s">
        <v>6</v>
      </c>
      <c r="C32" s="18">
        <f>'Monthly Arrest - 60+'!C32</f>
        <v>0</v>
      </c>
      <c r="D32" s="18">
        <f>'Monthly Arrest - 60+'!D32</f>
        <v>0</v>
      </c>
      <c r="E32" s="18">
        <f>'Monthly Arrest - 60+'!E32</f>
        <v>0</v>
      </c>
      <c r="F32" s="19">
        <f t="shared" si="4"/>
        <v>0</v>
      </c>
      <c r="G32" s="18">
        <f>'Monthly Arrest - 60+'!P32</f>
        <v>0</v>
      </c>
      <c r="H32" s="18">
        <f>'Monthly Arrest - 60+'!Q32</f>
        <v>0</v>
      </c>
      <c r="I32" s="18">
        <f>'Monthly Arrest - 60+'!R32</f>
        <v>0</v>
      </c>
      <c r="J32" s="19">
        <f t="shared" si="5"/>
        <v>0</v>
      </c>
      <c r="K32" s="35"/>
      <c r="L32" s="20">
        <f>SUM(C32:J32)+SUM('[1]Arrest 25 - 59'!C30:I30)+SUM('[1]Arrest 18 - 24'!C30:I30)+SUM('[1]Arrest - under 18'!C30:H30)</f>
        <v>0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</row>
    <row r="33" spans="1:33" s="37" customFormat="1" x14ac:dyDescent="0.25">
      <c r="A33" s="21" t="s">
        <v>20</v>
      </c>
      <c r="B33" s="39" t="s">
        <v>5</v>
      </c>
      <c r="C33" s="23">
        <f>'Monthly Arrest - 60+'!C33</f>
        <v>0</v>
      </c>
      <c r="D33" s="23">
        <f>'Monthly Arrest - 60+'!D33</f>
        <v>0</v>
      </c>
      <c r="E33" s="23">
        <f>'Monthly Arrest - 60+'!E33</f>
        <v>0</v>
      </c>
      <c r="F33" s="24">
        <f t="shared" si="4"/>
        <v>0</v>
      </c>
      <c r="G33" s="23">
        <f>'Monthly Arrest - 60+'!P33</f>
        <v>0</v>
      </c>
      <c r="H33" s="23">
        <f>'Monthly Arrest - 60+'!Q33</f>
        <v>0</v>
      </c>
      <c r="I33" s="23">
        <f>'Monthly Arrest - 60+'!R33</f>
        <v>0</v>
      </c>
      <c r="J33" s="24">
        <f t="shared" si="5"/>
        <v>0</v>
      </c>
      <c r="K33" s="35"/>
      <c r="L33" s="20">
        <f>SUM(C33:J33)+SUM('[1]Arrest 25 - 59'!C31:I31)+SUM('[1]Arrest 18 - 24'!C31:I31)+SUM('[1]Arrest - under 18'!C31:H31)</f>
        <v>0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</row>
    <row r="34" spans="1:33" s="37" customFormat="1" x14ac:dyDescent="0.25">
      <c r="A34" s="16"/>
      <c r="B34" s="38" t="s">
        <v>6</v>
      </c>
      <c r="C34" s="18">
        <f>'Monthly Arrest - 60+'!C34</f>
        <v>0</v>
      </c>
      <c r="D34" s="18">
        <f>'Monthly Arrest - 60+'!D34</f>
        <v>0</v>
      </c>
      <c r="E34" s="18">
        <f>'Monthly Arrest - 60+'!E34</f>
        <v>0</v>
      </c>
      <c r="F34" s="19">
        <f t="shared" si="4"/>
        <v>0</v>
      </c>
      <c r="G34" s="18">
        <f>'Monthly Arrest - 60+'!P34</f>
        <v>1</v>
      </c>
      <c r="H34" s="18">
        <f>'Monthly Arrest - 60+'!Q34</f>
        <v>0</v>
      </c>
      <c r="I34" s="18">
        <f>'Monthly Arrest - 60+'!R34</f>
        <v>0</v>
      </c>
      <c r="J34" s="19">
        <f t="shared" si="5"/>
        <v>1</v>
      </c>
      <c r="K34" s="35"/>
      <c r="L34" s="20">
        <f>SUM(C34:J34)+SUM('[1]Arrest 25 - 59'!C32:I32)+SUM('[1]Arrest 18 - 24'!C32:I32)+SUM('[1]Arrest - under 18'!C32:H32)</f>
        <v>2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</row>
    <row r="35" spans="1:33" s="37" customFormat="1" x14ac:dyDescent="0.25">
      <c r="A35" s="21" t="s">
        <v>21</v>
      </c>
      <c r="B35" s="39" t="s">
        <v>5</v>
      </c>
      <c r="C35" s="23">
        <f>'Monthly Arrest - 60+'!C35</f>
        <v>0</v>
      </c>
      <c r="D35" s="23">
        <f>'Monthly Arrest - 60+'!D35</f>
        <v>0</v>
      </c>
      <c r="E35" s="23">
        <f>'Monthly Arrest - 60+'!E35</f>
        <v>0</v>
      </c>
      <c r="F35" s="24">
        <f t="shared" si="4"/>
        <v>0</v>
      </c>
      <c r="G35" s="23">
        <f>'Monthly Arrest - 60+'!P35</f>
        <v>0</v>
      </c>
      <c r="H35" s="23">
        <f>'Monthly Arrest - 60+'!Q35</f>
        <v>0</v>
      </c>
      <c r="I35" s="23">
        <f>'Monthly Arrest - 60+'!R35</f>
        <v>0</v>
      </c>
      <c r="J35" s="24">
        <f t="shared" si="5"/>
        <v>0</v>
      </c>
      <c r="K35" s="35"/>
      <c r="L35" s="20">
        <f>SUM(C35:J35)+SUM('[1]Arrest 25 - 59'!C33:I33)+SUM('[1]Arrest 18 - 24'!C33:I33)+SUM('[1]Arrest - under 18'!C33:H33)</f>
        <v>0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</row>
    <row r="36" spans="1:33" s="37" customFormat="1" x14ac:dyDescent="0.25">
      <c r="A36" s="16"/>
      <c r="B36" s="38" t="s">
        <v>6</v>
      </c>
      <c r="C36" s="18">
        <f>'Monthly Arrest - 60+'!C36</f>
        <v>0</v>
      </c>
      <c r="D36" s="18">
        <f>'Monthly Arrest - 60+'!D36</f>
        <v>0</v>
      </c>
      <c r="E36" s="18">
        <f>'Monthly Arrest - 60+'!E36</f>
        <v>0</v>
      </c>
      <c r="F36" s="19">
        <f t="shared" si="4"/>
        <v>0</v>
      </c>
      <c r="G36" s="18">
        <f>'Monthly Arrest - 60+'!P36</f>
        <v>0</v>
      </c>
      <c r="H36" s="18">
        <f>'Monthly Arrest - 60+'!Q36</f>
        <v>0</v>
      </c>
      <c r="I36" s="18">
        <f>'Monthly Arrest - 60+'!R36</f>
        <v>0</v>
      </c>
      <c r="J36" s="19">
        <f t="shared" si="5"/>
        <v>0</v>
      </c>
      <c r="K36" s="35"/>
      <c r="L36" s="20">
        <f>SUM(C36:J36)+SUM('[1]Arrest 25 - 59'!C34:I34)+SUM('[1]Arrest 18 - 24'!C34:I34)+SUM('[1]Arrest - under 18'!C34:H34)</f>
        <v>0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  <row r="37" spans="1:33" s="37" customFormat="1" x14ac:dyDescent="0.25">
      <c r="A37" s="21" t="s">
        <v>22</v>
      </c>
      <c r="B37" s="39" t="s">
        <v>5</v>
      </c>
      <c r="C37" s="23">
        <f>'Monthly Arrest - 60+'!C37</f>
        <v>0</v>
      </c>
      <c r="D37" s="23">
        <f>'Monthly Arrest - 60+'!D37</f>
        <v>0</v>
      </c>
      <c r="E37" s="23">
        <f>'Monthly Arrest - 60+'!E37</f>
        <v>0</v>
      </c>
      <c r="F37" s="24">
        <f t="shared" si="4"/>
        <v>0</v>
      </c>
      <c r="G37" s="23">
        <f>'Monthly Arrest - 60+'!P37</f>
        <v>0</v>
      </c>
      <c r="H37" s="23">
        <f>'Monthly Arrest - 60+'!Q37</f>
        <v>0</v>
      </c>
      <c r="I37" s="23">
        <f>'Monthly Arrest - 60+'!R37</f>
        <v>0</v>
      </c>
      <c r="J37" s="24">
        <f t="shared" si="5"/>
        <v>0</v>
      </c>
      <c r="K37" s="35"/>
      <c r="L37" s="20">
        <f>SUM(C37:J37)+SUM('[1]Arrest 25 - 59'!C35:I35)+SUM('[1]Arrest 18 - 24'!C35:I35)+SUM('[1]Arrest - under 18'!C35:H35)</f>
        <v>0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</row>
    <row r="38" spans="1:33" s="37" customFormat="1" x14ac:dyDescent="0.25">
      <c r="A38" s="16"/>
      <c r="B38" s="38" t="s">
        <v>6</v>
      </c>
      <c r="C38" s="18">
        <f>'Monthly Arrest - 60+'!C38</f>
        <v>0</v>
      </c>
      <c r="D38" s="18">
        <f>'Monthly Arrest - 60+'!D38</f>
        <v>0</v>
      </c>
      <c r="E38" s="18">
        <f>'Monthly Arrest - 60+'!E38</f>
        <v>0</v>
      </c>
      <c r="F38" s="19">
        <f t="shared" si="4"/>
        <v>0</v>
      </c>
      <c r="G38" s="18">
        <f>'Monthly Arrest - 60+'!P38</f>
        <v>0</v>
      </c>
      <c r="H38" s="18">
        <f>'Monthly Arrest - 60+'!Q38</f>
        <v>0</v>
      </c>
      <c r="I38" s="18">
        <f>'Monthly Arrest - 60+'!R38</f>
        <v>0</v>
      </c>
      <c r="J38" s="19">
        <f t="shared" si="5"/>
        <v>0</v>
      </c>
      <c r="K38" s="35"/>
      <c r="L38" s="20">
        <f>SUM(C38:J38)+SUM('[1]Arrest 25 - 59'!C36:I36)+SUM('[1]Arrest 18 - 24'!C36:I36)+SUM('[1]Arrest - under 18'!C36:H36)</f>
        <v>0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</row>
    <row r="39" spans="1:33" s="37" customFormat="1" x14ac:dyDescent="0.25">
      <c r="A39" s="21" t="s">
        <v>23</v>
      </c>
      <c r="B39" s="39" t="s">
        <v>5</v>
      </c>
      <c r="C39" s="23">
        <f>'Monthly Arrest - 60+'!C39</f>
        <v>0</v>
      </c>
      <c r="D39" s="23">
        <f>'Monthly Arrest - 60+'!D39</f>
        <v>0</v>
      </c>
      <c r="E39" s="23">
        <f>'Monthly Arrest - 60+'!E39</f>
        <v>0</v>
      </c>
      <c r="F39" s="24">
        <f t="shared" si="4"/>
        <v>0</v>
      </c>
      <c r="G39" s="23">
        <f>'Monthly Arrest - 60+'!P39</f>
        <v>0</v>
      </c>
      <c r="H39" s="23">
        <f>'Monthly Arrest - 60+'!Q39</f>
        <v>0</v>
      </c>
      <c r="I39" s="23">
        <f>'Monthly Arrest - 60+'!R39</f>
        <v>0</v>
      </c>
      <c r="J39" s="24">
        <f t="shared" si="5"/>
        <v>0</v>
      </c>
      <c r="K39" s="35"/>
      <c r="L39" s="20">
        <f>SUM(C39:J39)+SUM('[1]Arrest 25 - 59'!C37:I37)+SUM('[1]Arrest 18 - 24'!C37:I37)+SUM('[1]Arrest - under 18'!C37:H37)</f>
        <v>0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</row>
    <row r="40" spans="1:33" s="36" customFormat="1" ht="15.75" thickBot="1" x14ac:dyDescent="0.3">
      <c r="A40" s="25"/>
      <c r="B40" s="40" t="s">
        <v>6</v>
      </c>
      <c r="C40" s="27">
        <f>'Monthly Arrest - 60+'!C40</f>
        <v>0</v>
      </c>
      <c r="D40" s="27">
        <f>'Monthly Arrest - 60+'!D40</f>
        <v>0</v>
      </c>
      <c r="E40" s="27">
        <f>'Monthly Arrest - 60+'!E40</f>
        <v>0</v>
      </c>
      <c r="F40" s="28">
        <f t="shared" si="4"/>
        <v>0</v>
      </c>
      <c r="G40" s="27">
        <f>'Monthly Arrest - 60+'!P40</f>
        <v>0</v>
      </c>
      <c r="H40" s="27">
        <f>'Monthly Arrest - 60+'!Q40</f>
        <v>0</v>
      </c>
      <c r="I40" s="27">
        <f>'Monthly Arrest - 60+'!R40</f>
        <v>0</v>
      </c>
      <c r="J40" s="28">
        <f t="shared" si="5"/>
        <v>0</v>
      </c>
      <c r="K40" s="35"/>
      <c r="L40" s="29">
        <f>SUM(C40:J40)+SUM('[1]Arrest 25 - 59'!C38:I38)+SUM('[1]Arrest 18 - 24'!C38:I38)+SUM('[1]Arrest - under 18'!C38:H38)</f>
        <v>0</v>
      </c>
    </row>
    <row r="41" spans="1:33" ht="15.75" thickTop="1" x14ac:dyDescent="0.25">
      <c r="A41" s="41" t="s">
        <v>24</v>
      </c>
      <c r="B41" s="42" t="s">
        <v>5</v>
      </c>
      <c r="C41" s="43">
        <f>C27+C29+C31+C33+C35+C37+C39</f>
        <v>0</v>
      </c>
      <c r="D41" s="43">
        <f t="shared" ref="D41:J42" si="6">D27+D29+D31+D33+D35+D37+D39</f>
        <v>0</v>
      </c>
      <c r="E41" s="43">
        <f t="shared" si="6"/>
        <v>0</v>
      </c>
      <c r="F41" s="54">
        <f t="shared" si="6"/>
        <v>0</v>
      </c>
      <c r="G41" s="43">
        <f t="shared" si="6"/>
        <v>0</v>
      </c>
      <c r="H41" s="43">
        <f t="shared" si="6"/>
        <v>0</v>
      </c>
      <c r="I41" s="43">
        <f t="shared" si="6"/>
        <v>1</v>
      </c>
      <c r="J41" s="43">
        <f t="shared" si="6"/>
        <v>1</v>
      </c>
      <c r="L41" s="9">
        <f>SUM(C41:J41)+SUM('[1]Arrest 25 - 59'!C39:I39)+SUM('[1]Arrest 18 - 24'!C39:I39)+SUM('[1]Arrest - under 18'!C39:H39)</f>
        <v>2</v>
      </c>
    </row>
    <row r="42" spans="1:33" x14ac:dyDescent="0.25">
      <c r="A42" s="44"/>
      <c r="B42" s="42" t="s">
        <v>6</v>
      </c>
      <c r="C42" s="43">
        <f>C28+C30+C32+C34+C36+C38+C40</f>
        <v>0</v>
      </c>
      <c r="D42" s="43">
        <f t="shared" si="6"/>
        <v>0</v>
      </c>
      <c r="E42" s="43">
        <f t="shared" si="6"/>
        <v>0</v>
      </c>
      <c r="F42" s="54">
        <f t="shared" si="6"/>
        <v>0</v>
      </c>
      <c r="G42" s="43">
        <f t="shared" si="6"/>
        <v>1</v>
      </c>
      <c r="H42" s="43">
        <f t="shared" si="6"/>
        <v>0</v>
      </c>
      <c r="I42" s="43">
        <f t="shared" si="6"/>
        <v>0</v>
      </c>
      <c r="J42" s="43">
        <f t="shared" si="6"/>
        <v>1</v>
      </c>
      <c r="L42" s="9">
        <f>SUM(C42:J42)+SUM('[1]Arrest 25 - 59'!C40:I40)+SUM('[1]Arrest 18 - 24'!C40:I40)+SUM('[1]Arrest - under 18'!C40:H40)</f>
        <v>2</v>
      </c>
    </row>
    <row r="44" spans="1:33" s="10" customFormat="1" x14ac:dyDescent="0.25">
      <c r="A44" s="45" t="s">
        <v>25</v>
      </c>
      <c r="B44" s="6"/>
      <c r="C44" s="7" t="s">
        <v>1</v>
      </c>
      <c r="D44" s="7"/>
      <c r="E44" s="7"/>
      <c r="F44" s="7"/>
      <c r="G44" s="7" t="s">
        <v>2</v>
      </c>
      <c r="H44" s="7"/>
      <c r="I44" s="7"/>
      <c r="J44" s="7"/>
      <c r="K44" s="8"/>
      <c r="L44" s="9" t="s">
        <v>3</v>
      </c>
    </row>
    <row r="45" spans="1:33" s="10" customFormat="1" ht="15.75" thickBot="1" x14ac:dyDescent="0.3">
      <c r="A45" s="5"/>
      <c r="B45" s="6"/>
      <c r="C45" s="7" t="s">
        <v>66</v>
      </c>
      <c r="D45" s="7" t="s">
        <v>67</v>
      </c>
      <c r="E45" s="7" t="s">
        <v>68</v>
      </c>
      <c r="F45" s="7" t="s">
        <v>61</v>
      </c>
      <c r="G45" s="7" t="s">
        <v>66</v>
      </c>
      <c r="H45" s="7" t="s">
        <v>67</v>
      </c>
      <c r="I45" s="7" t="s">
        <v>68</v>
      </c>
      <c r="J45" s="7" t="s">
        <v>61</v>
      </c>
      <c r="K45" s="8"/>
      <c r="L45" s="9"/>
    </row>
    <row r="46" spans="1:33" s="36" customFormat="1" ht="15.75" thickTop="1" x14ac:dyDescent="0.25">
      <c r="A46" s="11" t="s">
        <v>26</v>
      </c>
      <c r="B46" s="34" t="s">
        <v>5</v>
      </c>
      <c r="C46" s="13">
        <f>'Monthly Arrest - 60+'!C46</f>
        <v>0</v>
      </c>
      <c r="D46" s="13">
        <f>'Monthly Arrest - 60+'!D46</f>
        <v>0</v>
      </c>
      <c r="E46" s="13">
        <f>'Monthly Arrest - 60+'!E46</f>
        <v>0</v>
      </c>
      <c r="F46" s="14">
        <f t="shared" ref="F46:F53" si="7">SUM(C46:E46)</f>
        <v>0</v>
      </c>
      <c r="G46" s="13">
        <f>'Monthly Arrest - 60+'!P46</f>
        <v>0</v>
      </c>
      <c r="H46" s="13">
        <f>'Monthly Arrest - 60+'!Q46</f>
        <v>0</v>
      </c>
      <c r="I46" s="13">
        <f>'Monthly Arrest - 60+'!R46</f>
        <v>0</v>
      </c>
      <c r="J46" s="14">
        <f t="shared" ref="J46:J53" si="8">SUM(G46:I46)</f>
        <v>0</v>
      </c>
      <c r="K46" s="35"/>
      <c r="L46" s="15">
        <f>SUM(C46:J46)+SUM('[1]Arrest 25 - 59'!C43:I43)+SUM('[1]Arrest 18 - 24'!C43:I43)+SUM('[1]Arrest - under 18'!C43:H43)</f>
        <v>0</v>
      </c>
    </row>
    <row r="47" spans="1:33" s="36" customFormat="1" x14ac:dyDescent="0.25">
      <c r="A47" s="16"/>
      <c r="B47" s="38" t="s">
        <v>6</v>
      </c>
      <c r="C47" s="18">
        <f>'Monthly Arrest - 60+'!C47</f>
        <v>0</v>
      </c>
      <c r="D47" s="18">
        <f>'Monthly Arrest - 60+'!D47</f>
        <v>0</v>
      </c>
      <c r="E47" s="18">
        <f>'Monthly Arrest - 60+'!E47</f>
        <v>0</v>
      </c>
      <c r="F47" s="19">
        <f t="shared" si="7"/>
        <v>0</v>
      </c>
      <c r="G47" s="18">
        <f>'Monthly Arrest - 60+'!P47</f>
        <v>0</v>
      </c>
      <c r="H47" s="18">
        <f>'Monthly Arrest - 60+'!Q47</f>
        <v>0</v>
      </c>
      <c r="I47" s="18">
        <f>'Monthly Arrest - 60+'!R47</f>
        <v>0</v>
      </c>
      <c r="J47" s="19">
        <f t="shared" si="8"/>
        <v>0</v>
      </c>
      <c r="K47" s="35"/>
      <c r="L47" s="20">
        <f>SUM(C47:J47)+SUM('[1]Arrest 25 - 59'!C44:I44)+SUM('[1]Arrest 18 - 24'!C44:I44)+SUM('[1]Arrest - under 18'!C44:H44)</f>
        <v>0</v>
      </c>
    </row>
    <row r="48" spans="1:33" s="36" customFormat="1" x14ac:dyDescent="0.25">
      <c r="A48" s="21" t="s">
        <v>27</v>
      </c>
      <c r="B48" s="39" t="s">
        <v>5</v>
      </c>
      <c r="C48" s="23">
        <f>'Monthly Arrest - 60+'!C48</f>
        <v>0</v>
      </c>
      <c r="D48" s="23">
        <f>'Monthly Arrest - 60+'!D48</f>
        <v>0</v>
      </c>
      <c r="E48" s="23">
        <f>'Monthly Arrest - 60+'!E48</f>
        <v>0</v>
      </c>
      <c r="F48" s="24">
        <f t="shared" si="7"/>
        <v>0</v>
      </c>
      <c r="G48" s="23">
        <f>'Monthly Arrest - 60+'!P48</f>
        <v>0</v>
      </c>
      <c r="H48" s="23">
        <f>'Monthly Arrest - 60+'!Q48</f>
        <v>0</v>
      </c>
      <c r="I48" s="23">
        <f>'Monthly Arrest - 60+'!R48</f>
        <v>0</v>
      </c>
      <c r="J48" s="24">
        <f t="shared" si="8"/>
        <v>0</v>
      </c>
      <c r="K48" s="35"/>
      <c r="L48" s="20">
        <f>SUM(C48:J48)+SUM('[1]Arrest 25 - 59'!C45:I45)+SUM('[1]Arrest 18 - 24'!C45:I45)+SUM('[1]Arrest - under 18'!C45:H45)</f>
        <v>0</v>
      </c>
    </row>
    <row r="49" spans="1:12" s="36" customFormat="1" x14ac:dyDescent="0.25">
      <c r="A49" s="16"/>
      <c r="B49" s="38" t="s">
        <v>6</v>
      </c>
      <c r="C49" s="18">
        <f>'Monthly Arrest - 60+'!C49</f>
        <v>0</v>
      </c>
      <c r="D49" s="18">
        <f>'Monthly Arrest - 60+'!D49</f>
        <v>0</v>
      </c>
      <c r="E49" s="18">
        <f>'Monthly Arrest - 60+'!E49</f>
        <v>0</v>
      </c>
      <c r="F49" s="19">
        <f t="shared" si="7"/>
        <v>0</v>
      </c>
      <c r="G49" s="18">
        <f>'Monthly Arrest - 60+'!P49</f>
        <v>0</v>
      </c>
      <c r="H49" s="18">
        <f>'Monthly Arrest - 60+'!Q49</f>
        <v>0</v>
      </c>
      <c r="I49" s="18">
        <f>'Monthly Arrest - 60+'!R49</f>
        <v>0</v>
      </c>
      <c r="J49" s="19">
        <f t="shared" si="8"/>
        <v>0</v>
      </c>
      <c r="K49" s="35"/>
      <c r="L49" s="20">
        <f>SUM(C49:J49)+SUM('[1]Arrest 25 - 59'!C46:I46)+SUM('[1]Arrest 18 - 24'!C46:I46)+SUM('[1]Arrest - under 18'!C46:H46)</f>
        <v>0</v>
      </c>
    </row>
    <row r="50" spans="1:12" s="36" customFormat="1" x14ac:dyDescent="0.25">
      <c r="A50" s="21" t="s">
        <v>28</v>
      </c>
      <c r="B50" s="39" t="s">
        <v>5</v>
      </c>
      <c r="C50" s="23">
        <f>'Monthly Arrest - 60+'!C50</f>
        <v>0</v>
      </c>
      <c r="D50" s="23">
        <f>'Monthly Arrest - 60+'!D50</f>
        <v>0</v>
      </c>
      <c r="E50" s="23">
        <f>'Monthly Arrest - 60+'!E50</f>
        <v>0</v>
      </c>
      <c r="F50" s="24">
        <f t="shared" si="7"/>
        <v>0</v>
      </c>
      <c r="G50" s="23">
        <f>'Monthly Arrest - 60+'!P50</f>
        <v>0</v>
      </c>
      <c r="H50" s="23">
        <f>'Monthly Arrest - 60+'!Q50</f>
        <v>0</v>
      </c>
      <c r="I50" s="23">
        <f>'Monthly Arrest - 60+'!R50</f>
        <v>0</v>
      </c>
      <c r="J50" s="24">
        <f t="shared" si="8"/>
        <v>0</v>
      </c>
      <c r="K50" s="35"/>
      <c r="L50" s="20">
        <f>SUM(C50:J50)+SUM('[1]Arrest 25 - 59'!C47:I47)+SUM('[1]Arrest 18 - 24'!C47:I47)+SUM('[1]Arrest - under 18'!C47:H47)</f>
        <v>0</v>
      </c>
    </row>
    <row r="51" spans="1:12" s="36" customFormat="1" x14ac:dyDescent="0.25">
      <c r="A51" s="16"/>
      <c r="B51" s="38" t="s">
        <v>6</v>
      </c>
      <c r="C51" s="18">
        <f>'Monthly Arrest - 60+'!C51</f>
        <v>0</v>
      </c>
      <c r="D51" s="18">
        <f>'Monthly Arrest - 60+'!D51</f>
        <v>0</v>
      </c>
      <c r="E51" s="18">
        <f>'Monthly Arrest - 60+'!E51</f>
        <v>0</v>
      </c>
      <c r="F51" s="19">
        <f t="shared" si="7"/>
        <v>0</v>
      </c>
      <c r="G51" s="18">
        <f>'Monthly Arrest - 60+'!P51</f>
        <v>0</v>
      </c>
      <c r="H51" s="18">
        <f>'Monthly Arrest - 60+'!Q51</f>
        <v>0</v>
      </c>
      <c r="I51" s="18">
        <f>'Monthly Arrest - 60+'!R51</f>
        <v>0</v>
      </c>
      <c r="J51" s="19">
        <f t="shared" si="8"/>
        <v>0</v>
      </c>
      <c r="K51" s="35"/>
      <c r="L51" s="20">
        <f>SUM(C51:J51)+SUM('[1]Arrest 25 - 59'!C48:I48)+SUM('[1]Arrest 18 - 24'!C48:I48)+SUM('[1]Arrest - under 18'!C48:H48)</f>
        <v>0</v>
      </c>
    </row>
    <row r="52" spans="1:12" s="36" customFormat="1" x14ac:dyDescent="0.25">
      <c r="A52" s="21" t="s">
        <v>29</v>
      </c>
      <c r="B52" s="39" t="s">
        <v>5</v>
      </c>
      <c r="C52" s="23">
        <f>'Monthly Arrest - 60+'!C52</f>
        <v>0</v>
      </c>
      <c r="D52" s="23">
        <f>'Monthly Arrest - 60+'!D52</f>
        <v>0</v>
      </c>
      <c r="E52" s="23">
        <f>'Monthly Arrest - 60+'!E52</f>
        <v>0</v>
      </c>
      <c r="F52" s="24">
        <f t="shared" si="7"/>
        <v>0</v>
      </c>
      <c r="G52" s="23">
        <f>'Monthly Arrest - 60+'!P52</f>
        <v>0</v>
      </c>
      <c r="H52" s="23">
        <f>'Monthly Arrest - 60+'!Q52</f>
        <v>0</v>
      </c>
      <c r="I52" s="23">
        <f>'Monthly Arrest - 60+'!R52</f>
        <v>0</v>
      </c>
      <c r="J52" s="24">
        <f t="shared" si="8"/>
        <v>0</v>
      </c>
      <c r="K52" s="35"/>
      <c r="L52" s="20">
        <f>SUM(C52:J52)+SUM('[1]Arrest 25 - 59'!C49:I49)+SUM('[1]Arrest 18 - 24'!C49:I49)+SUM('[1]Arrest - under 18'!C49:H49)</f>
        <v>0</v>
      </c>
    </row>
    <row r="53" spans="1:12" s="36" customFormat="1" ht="15.75" thickBot="1" x14ac:dyDescent="0.3">
      <c r="A53" s="25"/>
      <c r="B53" s="40" t="s">
        <v>6</v>
      </c>
      <c r="C53" s="27">
        <f>'Monthly Arrest - 60+'!C53</f>
        <v>0</v>
      </c>
      <c r="D53" s="27">
        <f>'Monthly Arrest - 60+'!D53</f>
        <v>0</v>
      </c>
      <c r="E53" s="27">
        <f>'Monthly Arrest - 60+'!E53</f>
        <v>1</v>
      </c>
      <c r="F53" s="28">
        <f t="shared" si="7"/>
        <v>1</v>
      </c>
      <c r="G53" s="27">
        <f>'Monthly Arrest - 60+'!P53</f>
        <v>0</v>
      </c>
      <c r="H53" s="27">
        <f>'Monthly Arrest - 60+'!Q53</f>
        <v>0</v>
      </c>
      <c r="I53" s="27">
        <f>'Monthly Arrest - 60+'!R53</f>
        <v>0</v>
      </c>
      <c r="J53" s="28">
        <f t="shared" si="8"/>
        <v>0</v>
      </c>
      <c r="K53" s="35"/>
      <c r="L53" s="29">
        <f>SUM(C53:J53)+SUM('[1]Arrest 25 - 59'!C50:I50)+SUM('[1]Arrest 18 - 24'!C50:I50)+SUM('[1]Arrest - under 18'!C50:H50)</f>
        <v>2</v>
      </c>
    </row>
    <row r="54" spans="1:12" ht="15.75" thickTop="1" x14ac:dyDescent="0.25">
      <c r="A54" s="41" t="s">
        <v>30</v>
      </c>
      <c r="B54" s="46" t="s">
        <v>5</v>
      </c>
      <c r="C54" s="43">
        <f>C46+C48+C50+C52</f>
        <v>0</v>
      </c>
      <c r="D54" s="43">
        <f t="shared" ref="D54:J55" si="9">D46+D48+D50+D52</f>
        <v>0</v>
      </c>
      <c r="E54" s="43">
        <f t="shared" si="9"/>
        <v>0</v>
      </c>
      <c r="F54" s="54">
        <f t="shared" si="9"/>
        <v>0</v>
      </c>
      <c r="G54" s="43">
        <f t="shared" si="9"/>
        <v>0</v>
      </c>
      <c r="H54" s="43">
        <f t="shared" si="9"/>
        <v>0</v>
      </c>
      <c r="I54" s="43">
        <f t="shared" si="9"/>
        <v>0</v>
      </c>
      <c r="J54" s="43">
        <f t="shared" si="9"/>
        <v>0</v>
      </c>
      <c r="L54" s="9">
        <f>SUM(C54:J54)+SUM('[1]Arrest 25 - 59'!C51:I51)+SUM('[1]Arrest 18 - 24'!C51:I51)+SUM('[1]Arrest - under 18'!C51:H51)</f>
        <v>0</v>
      </c>
    </row>
    <row r="55" spans="1:12" x14ac:dyDescent="0.25">
      <c r="A55" s="41"/>
      <c r="B55" s="46" t="s">
        <v>6</v>
      </c>
      <c r="C55" s="43">
        <f>C47+C49+C51+C53</f>
        <v>0</v>
      </c>
      <c r="D55" s="43">
        <f t="shared" si="9"/>
        <v>0</v>
      </c>
      <c r="E55" s="43">
        <f t="shared" si="9"/>
        <v>1</v>
      </c>
      <c r="F55" s="54">
        <f t="shared" si="9"/>
        <v>1</v>
      </c>
      <c r="G55" s="43">
        <f t="shared" si="9"/>
        <v>0</v>
      </c>
      <c r="H55" s="43">
        <f t="shared" si="9"/>
        <v>0</v>
      </c>
      <c r="I55" s="43">
        <f t="shared" si="9"/>
        <v>0</v>
      </c>
      <c r="J55" s="43">
        <f t="shared" si="9"/>
        <v>0</v>
      </c>
      <c r="L55" s="9">
        <f>SUM(C55:J55)+SUM('[1]Arrest 25 - 59'!C52:I52)+SUM('[1]Arrest 18 - 24'!C52:I52)+SUM('[1]Arrest - under 18'!C52:H52)</f>
        <v>2</v>
      </c>
    </row>
    <row r="56" spans="1:12" x14ac:dyDescent="0.25">
      <c r="A56" s="44"/>
      <c r="B56" s="47"/>
      <c r="C56" s="48"/>
      <c r="D56" s="48"/>
      <c r="E56" s="48"/>
      <c r="F56" s="48"/>
      <c r="G56" s="48"/>
      <c r="H56" s="48"/>
      <c r="I56" s="48"/>
      <c r="J56" s="48"/>
    </row>
    <row r="57" spans="1:12" x14ac:dyDescent="0.25">
      <c r="A57" s="49" t="s">
        <v>31</v>
      </c>
      <c r="B57" s="50"/>
      <c r="C57" s="51" t="s">
        <v>1</v>
      </c>
      <c r="D57" s="51"/>
      <c r="E57" s="51"/>
      <c r="F57" s="51"/>
      <c r="G57" s="51" t="s">
        <v>2</v>
      </c>
      <c r="H57" s="51"/>
      <c r="I57" s="51"/>
      <c r="J57" s="51"/>
      <c r="L57" s="9" t="s">
        <v>3</v>
      </c>
    </row>
    <row r="58" spans="1:12" s="10" customFormat="1" x14ac:dyDescent="0.25">
      <c r="A58" s="5"/>
      <c r="B58" s="6"/>
      <c r="C58" s="7" t="s">
        <v>66</v>
      </c>
      <c r="D58" s="7" t="s">
        <v>67</v>
      </c>
      <c r="E58" s="7" t="s">
        <v>68</v>
      </c>
      <c r="F58" s="7" t="s">
        <v>61</v>
      </c>
      <c r="G58" s="7" t="s">
        <v>66</v>
      </c>
      <c r="H58" s="7" t="s">
        <v>67</v>
      </c>
      <c r="I58" s="7" t="s">
        <v>68</v>
      </c>
      <c r="J58" s="7" t="s">
        <v>61</v>
      </c>
      <c r="K58" s="8"/>
      <c r="L58" s="9"/>
    </row>
    <row r="59" spans="1:12" s="10" customFormat="1" ht="15.75" thickBot="1" x14ac:dyDescent="0.3">
      <c r="A59" s="41" t="s">
        <v>32</v>
      </c>
      <c r="B59" s="52"/>
      <c r="C59" s="8">
        <f>SUM(C60:C67)</f>
        <v>0</v>
      </c>
      <c r="D59" s="8">
        <f t="shared" ref="D59:J59" si="10">SUM(D60:D67)</f>
        <v>0</v>
      </c>
      <c r="E59" s="8">
        <f t="shared" si="10"/>
        <v>0</v>
      </c>
      <c r="F59" s="54">
        <f t="shared" si="10"/>
        <v>0</v>
      </c>
      <c r="G59" s="8">
        <f t="shared" si="10"/>
        <v>0</v>
      </c>
      <c r="H59" s="8">
        <f t="shared" si="10"/>
        <v>0</v>
      </c>
      <c r="I59" s="8">
        <f t="shared" si="10"/>
        <v>0</v>
      </c>
      <c r="J59" s="8">
        <f t="shared" si="10"/>
        <v>0</v>
      </c>
      <c r="K59" s="8"/>
      <c r="L59" s="9">
        <f>SUM(C59:J59)+SUM('[1]Arrest 25 - 59'!C55:I55)+SUM('[1]Arrest 18 - 24'!C55:I55)+SUM('[1]Arrest - under 18'!C55:H55)</f>
        <v>0</v>
      </c>
    </row>
    <row r="60" spans="1:12" s="36" customFormat="1" ht="30.75" thickTop="1" x14ac:dyDescent="0.25">
      <c r="A60" s="11" t="s">
        <v>33</v>
      </c>
      <c r="B60" s="34" t="s">
        <v>5</v>
      </c>
      <c r="C60" s="13">
        <f>'Monthly Arrest - 60+'!C60</f>
        <v>0</v>
      </c>
      <c r="D60" s="13">
        <f>'Monthly Arrest - 60+'!D60</f>
        <v>0</v>
      </c>
      <c r="E60" s="13">
        <f>'Monthly Arrest - 60+'!E60</f>
        <v>0</v>
      </c>
      <c r="F60" s="14">
        <f t="shared" ref="F60:F67" si="11">SUM(C60:E60)</f>
        <v>0</v>
      </c>
      <c r="G60" s="13">
        <f>'Monthly Arrest - 60+'!P60</f>
        <v>0</v>
      </c>
      <c r="H60" s="13">
        <f>'Monthly Arrest - 60+'!Q60</f>
        <v>0</v>
      </c>
      <c r="I60" s="13">
        <f>'Monthly Arrest - 60+'!R60</f>
        <v>0</v>
      </c>
      <c r="J60" s="14">
        <f t="shared" ref="J60:J67" si="12">SUM(G60:I60)</f>
        <v>0</v>
      </c>
      <c r="K60" s="35"/>
      <c r="L60" s="15">
        <f>SUM(C60:J60)+SUM('[1]Arrest 25 - 59'!C56:I56)+SUM('[1]Arrest 18 - 24'!C56:I56)+SUM('[1]Arrest - under 18'!C56:H56)</f>
        <v>0</v>
      </c>
    </row>
    <row r="61" spans="1:12" s="36" customFormat="1" x14ac:dyDescent="0.25">
      <c r="A61" s="16"/>
      <c r="B61" s="38" t="s">
        <v>6</v>
      </c>
      <c r="C61" s="18">
        <f>'Monthly Arrest - 60+'!C61</f>
        <v>0</v>
      </c>
      <c r="D61" s="18">
        <f>'Monthly Arrest - 60+'!D61</f>
        <v>0</v>
      </c>
      <c r="E61" s="18">
        <f>'Monthly Arrest - 60+'!E61</f>
        <v>0</v>
      </c>
      <c r="F61" s="19">
        <f t="shared" si="11"/>
        <v>0</v>
      </c>
      <c r="G61" s="18">
        <f>'Monthly Arrest - 60+'!P61</f>
        <v>0</v>
      </c>
      <c r="H61" s="18">
        <f>'Monthly Arrest - 60+'!Q61</f>
        <v>0</v>
      </c>
      <c r="I61" s="18">
        <f>'Monthly Arrest - 60+'!R61</f>
        <v>0</v>
      </c>
      <c r="J61" s="19">
        <f t="shared" si="12"/>
        <v>0</v>
      </c>
      <c r="K61" s="35"/>
      <c r="L61" s="20">
        <f>SUM(C61:J61)+SUM('[1]Arrest 25 - 59'!C57:I57)+SUM('[1]Arrest 18 - 24'!C57:I57)+SUM('[1]Arrest - under 18'!C57:H57)</f>
        <v>0</v>
      </c>
    </row>
    <row r="62" spans="1:12" s="36" customFormat="1" x14ac:dyDescent="0.25">
      <c r="A62" s="21" t="s">
        <v>34</v>
      </c>
      <c r="B62" s="39" t="s">
        <v>5</v>
      </c>
      <c r="C62" s="23">
        <f>'Monthly Arrest - 60+'!C62</f>
        <v>0</v>
      </c>
      <c r="D62" s="23">
        <f>'Monthly Arrest - 60+'!D62</f>
        <v>0</v>
      </c>
      <c r="E62" s="23">
        <f>'Monthly Arrest - 60+'!E62</f>
        <v>0</v>
      </c>
      <c r="F62" s="24">
        <f t="shared" si="11"/>
        <v>0</v>
      </c>
      <c r="G62" s="23">
        <f>'Monthly Arrest - 60+'!P62</f>
        <v>0</v>
      </c>
      <c r="H62" s="23">
        <f>'Monthly Arrest - 60+'!Q62</f>
        <v>0</v>
      </c>
      <c r="I62" s="23">
        <f>'Monthly Arrest - 60+'!R62</f>
        <v>0</v>
      </c>
      <c r="J62" s="24">
        <f t="shared" si="12"/>
        <v>0</v>
      </c>
      <c r="K62" s="35"/>
      <c r="L62" s="20">
        <f>SUM(C62:J62)+SUM('[1]Arrest 25 - 59'!C58:I58)+SUM('[1]Arrest 18 - 24'!C58:I58)+SUM('[1]Arrest - under 18'!C58:H58)</f>
        <v>0</v>
      </c>
    </row>
    <row r="63" spans="1:12" s="36" customFormat="1" x14ac:dyDescent="0.25">
      <c r="A63" s="16"/>
      <c r="B63" s="38" t="s">
        <v>6</v>
      </c>
      <c r="C63" s="18">
        <f>'Monthly Arrest - 60+'!C63</f>
        <v>0</v>
      </c>
      <c r="D63" s="18">
        <f>'Monthly Arrest - 60+'!D63</f>
        <v>0</v>
      </c>
      <c r="E63" s="18">
        <f>'Monthly Arrest - 60+'!E63</f>
        <v>0</v>
      </c>
      <c r="F63" s="19">
        <f t="shared" si="11"/>
        <v>0</v>
      </c>
      <c r="G63" s="18">
        <f>'Monthly Arrest - 60+'!P63</f>
        <v>0</v>
      </c>
      <c r="H63" s="18">
        <f>'Monthly Arrest - 60+'!Q63</f>
        <v>0</v>
      </c>
      <c r="I63" s="18">
        <f>'Monthly Arrest - 60+'!R63</f>
        <v>0</v>
      </c>
      <c r="J63" s="19">
        <f t="shared" si="12"/>
        <v>0</v>
      </c>
      <c r="K63" s="35"/>
      <c r="L63" s="20">
        <f>SUM(C63:J63)+SUM('[1]Arrest 25 - 59'!C59:I59)+SUM('[1]Arrest 18 - 24'!C59:I59)+SUM('[1]Arrest - under 18'!C59:H59)</f>
        <v>0</v>
      </c>
    </row>
    <row r="64" spans="1:12" s="36" customFormat="1" ht="30" x14ac:dyDescent="0.25">
      <c r="A64" s="21" t="s">
        <v>35</v>
      </c>
      <c r="B64" s="39" t="s">
        <v>5</v>
      </c>
      <c r="C64" s="23">
        <f>'Monthly Arrest - 60+'!C64</f>
        <v>0</v>
      </c>
      <c r="D64" s="23">
        <f>'Monthly Arrest - 60+'!D64</f>
        <v>0</v>
      </c>
      <c r="E64" s="23">
        <f>'Monthly Arrest - 60+'!E64</f>
        <v>0</v>
      </c>
      <c r="F64" s="24">
        <f t="shared" si="11"/>
        <v>0</v>
      </c>
      <c r="G64" s="23">
        <f>'Monthly Arrest - 60+'!P64</f>
        <v>0</v>
      </c>
      <c r="H64" s="23">
        <f>'Monthly Arrest - 60+'!Q64</f>
        <v>0</v>
      </c>
      <c r="I64" s="23">
        <f>'Monthly Arrest - 60+'!R64</f>
        <v>0</v>
      </c>
      <c r="J64" s="24">
        <f t="shared" si="12"/>
        <v>0</v>
      </c>
      <c r="K64" s="35"/>
      <c r="L64" s="20">
        <f>SUM(C64:J64)+SUM('[1]Arrest 25 - 59'!C60:I60)+SUM('[1]Arrest 18 - 24'!C60:I60)+SUM('[1]Arrest - under 18'!C60:H60)</f>
        <v>0</v>
      </c>
    </row>
    <row r="65" spans="1:33" s="36" customFormat="1" x14ac:dyDescent="0.25">
      <c r="A65" s="16"/>
      <c r="B65" s="38" t="s">
        <v>6</v>
      </c>
      <c r="C65" s="18">
        <f>'Monthly Arrest - 60+'!C65</f>
        <v>0</v>
      </c>
      <c r="D65" s="18">
        <f>'Monthly Arrest - 60+'!D65</f>
        <v>0</v>
      </c>
      <c r="E65" s="18">
        <f>'Monthly Arrest - 60+'!E65</f>
        <v>0</v>
      </c>
      <c r="F65" s="19">
        <f t="shared" si="11"/>
        <v>0</v>
      </c>
      <c r="G65" s="18">
        <f>'Monthly Arrest - 60+'!P65</f>
        <v>0</v>
      </c>
      <c r="H65" s="18">
        <f>'Monthly Arrest - 60+'!Q65</f>
        <v>0</v>
      </c>
      <c r="I65" s="18">
        <f>'Monthly Arrest - 60+'!R65</f>
        <v>0</v>
      </c>
      <c r="J65" s="19">
        <f t="shared" si="12"/>
        <v>0</v>
      </c>
      <c r="K65" s="35"/>
      <c r="L65" s="20">
        <f>SUM(C65:J65)+SUM('[1]Arrest 25 - 59'!C61:I61)+SUM('[1]Arrest 18 - 24'!C61:I61)+SUM('[1]Arrest - under 18'!C61:H61)</f>
        <v>0</v>
      </c>
    </row>
    <row r="66" spans="1:33" s="36" customFormat="1" ht="30" x14ac:dyDescent="0.25">
      <c r="A66" s="21" t="s">
        <v>36</v>
      </c>
      <c r="B66" s="39" t="s">
        <v>5</v>
      </c>
      <c r="C66" s="23">
        <f>'Monthly Arrest - 60+'!C66</f>
        <v>0</v>
      </c>
      <c r="D66" s="23">
        <f>'Monthly Arrest - 60+'!D66</f>
        <v>0</v>
      </c>
      <c r="E66" s="23">
        <f>'Monthly Arrest - 60+'!E66</f>
        <v>0</v>
      </c>
      <c r="F66" s="24">
        <f t="shared" si="11"/>
        <v>0</v>
      </c>
      <c r="G66" s="23">
        <f>'Monthly Arrest - 60+'!P66</f>
        <v>0</v>
      </c>
      <c r="H66" s="23">
        <f>'Monthly Arrest - 60+'!Q66</f>
        <v>0</v>
      </c>
      <c r="I66" s="23">
        <f>'Monthly Arrest - 60+'!R66</f>
        <v>0</v>
      </c>
      <c r="J66" s="24">
        <f t="shared" si="12"/>
        <v>0</v>
      </c>
      <c r="K66" s="35"/>
      <c r="L66" s="20">
        <f>SUM(C66:J66)+SUM('[1]Arrest 25 - 59'!C62:I62)+SUM('[1]Arrest 18 - 24'!C62:I62)+SUM('[1]Arrest - under 18'!C62:H62)</f>
        <v>0</v>
      </c>
    </row>
    <row r="67" spans="1:33" s="36" customFormat="1" ht="15.75" thickBot="1" x14ac:dyDescent="0.3">
      <c r="A67" s="16"/>
      <c r="B67" s="38" t="s">
        <v>6</v>
      </c>
      <c r="C67" s="18">
        <f>'Monthly Arrest - 60+'!C67</f>
        <v>0</v>
      </c>
      <c r="D67" s="18">
        <f>'Monthly Arrest - 60+'!D67</f>
        <v>0</v>
      </c>
      <c r="E67" s="18">
        <f>'Monthly Arrest - 60+'!E67</f>
        <v>0</v>
      </c>
      <c r="F67" s="19">
        <f t="shared" si="11"/>
        <v>0</v>
      </c>
      <c r="G67" s="18">
        <f>'Monthly Arrest - 60+'!P67</f>
        <v>0</v>
      </c>
      <c r="H67" s="18">
        <f>'Monthly Arrest - 60+'!Q67</f>
        <v>0</v>
      </c>
      <c r="I67" s="18">
        <f>'Monthly Arrest - 60+'!R67</f>
        <v>0</v>
      </c>
      <c r="J67" s="19">
        <f t="shared" si="12"/>
        <v>0</v>
      </c>
      <c r="K67" s="35"/>
      <c r="L67" s="29">
        <f>SUM(C67:J67)+SUM('[1]Arrest 25 - 59'!C63:I63)+SUM('[1]Arrest 18 - 24'!C63:I63)+SUM('[1]Arrest - under 18'!C63:H63)</f>
        <v>0</v>
      </c>
    </row>
    <row r="68" spans="1:33" ht="16.5" thickTop="1" thickBot="1" x14ac:dyDescent="0.3">
      <c r="A68" s="53" t="s">
        <v>37</v>
      </c>
      <c r="B68" s="47"/>
      <c r="C68" s="43">
        <f>SUM(C69:C76)</f>
        <v>0</v>
      </c>
      <c r="D68" s="43">
        <f t="shared" ref="D68:J68" si="13">SUM(D69:D76)</f>
        <v>0</v>
      </c>
      <c r="E68" s="43">
        <f t="shared" si="13"/>
        <v>0</v>
      </c>
      <c r="F68" s="54">
        <f t="shared" si="13"/>
        <v>0</v>
      </c>
      <c r="G68" s="43">
        <f t="shared" si="13"/>
        <v>0</v>
      </c>
      <c r="H68" s="43">
        <f t="shared" si="13"/>
        <v>0</v>
      </c>
      <c r="I68" s="43">
        <f t="shared" si="13"/>
        <v>0</v>
      </c>
      <c r="J68" s="54">
        <f t="shared" si="13"/>
        <v>0</v>
      </c>
      <c r="L68" s="9">
        <f>SUM(C68:J68)+SUM('[1]Arrest 25 - 59'!C64:I64)+SUM('[1]Arrest 18 - 24'!C64:I64)+SUM('[1]Arrest - under 18'!C64:H64)</f>
        <v>0</v>
      </c>
    </row>
    <row r="69" spans="1:33" s="36" customFormat="1" ht="30.75" thickTop="1" x14ac:dyDescent="0.25">
      <c r="A69" s="21" t="s">
        <v>38</v>
      </c>
      <c r="B69" s="39" t="s">
        <v>5</v>
      </c>
      <c r="C69" s="23">
        <f>'Monthly Arrest - 60+'!C69</f>
        <v>0</v>
      </c>
      <c r="D69" s="23">
        <f>'Monthly Arrest - 60+'!D69</f>
        <v>0</v>
      </c>
      <c r="E69" s="23">
        <f>'Monthly Arrest - 60+'!E69</f>
        <v>0</v>
      </c>
      <c r="F69" s="24">
        <f t="shared" ref="F69:F76" si="14">SUM(C69:E69)</f>
        <v>0</v>
      </c>
      <c r="G69" s="23">
        <f>'Monthly Arrest - 60+'!P69</f>
        <v>0</v>
      </c>
      <c r="H69" s="23">
        <f>'Monthly Arrest - 60+'!Q69</f>
        <v>0</v>
      </c>
      <c r="I69" s="23">
        <f>'Monthly Arrest - 60+'!R69</f>
        <v>0</v>
      </c>
      <c r="J69" s="24">
        <f t="shared" ref="J69:J76" si="15">SUM(G69:I69)</f>
        <v>0</v>
      </c>
      <c r="K69" s="35"/>
      <c r="L69" s="15">
        <f>SUM(C69:J69)+SUM('[1]Arrest 25 - 59'!C65:I65)+SUM('[1]Arrest 18 - 24'!C65:I65)+SUM('[1]Arrest - under 18'!C65:H65)</f>
        <v>0</v>
      </c>
    </row>
    <row r="70" spans="1:33" s="36" customFormat="1" x14ac:dyDescent="0.25">
      <c r="A70" s="16"/>
      <c r="B70" s="38" t="s">
        <v>6</v>
      </c>
      <c r="C70" s="18">
        <f>'Monthly Arrest - 60+'!C70</f>
        <v>0</v>
      </c>
      <c r="D70" s="18">
        <f>'Monthly Arrest - 60+'!D70</f>
        <v>0</v>
      </c>
      <c r="E70" s="18">
        <f>'Monthly Arrest - 60+'!E70</f>
        <v>0</v>
      </c>
      <c r="F70" s="19">
        <f t="shared" si="14"/>
        <v>0</v>
      </c>
      <c r="G70" s="18">
        <f>'Monthly Arrest - 60+'!P70</f>
        <v>0</v>
      </c>
      <c r="H70" s="18">
        <f>'Monthly Arrest - 60+'!Q70</f>
        <v>0</v>
      </c>
      <c r="I70" s="18">
        <f>'Monthly Arrest - 60+'!R70</f>
        <v>0</v>
      </c>
      <c r="J70" s="19">
        <f t="shared" si="15"/>
        <v>0</v>
      </c>
      <c r="K70" s="35"/>
      <c r="L70" s="20">
        <f>SUM(C70:J70)+SUM('[1]Arrest 25 - 59'!C66:I66)+SUM('[1]Arrest 18 - 24'!C66:I66)+SUM('[1]Arrest - under 18'!C66:H66)</f>
        <v>0</v>
      </c>
    </row>
    <row r="71" spans="1:33" s="36" customFormat="1" x14ac:dyDescent="0.25">
      <c r="A71" s="21" t="s">
        <v>34</v>
      </c>
      <c r="B71" s="39" t="s">
        <v>5</v>
      </c>
      <c r="C71" s="23">
        <f>'Monthly Arrest - 60+'!C71</f>
        <v>0</v>
      </c>
      <c r="D71" s="23">
        <f>'Monthly Arrest - 60+'!D71</f>
        <v>0</v>
      </c>
      <c r="E71" s="23">
        <f>'Monthly Arrest - 60+'!E71</f>
        <v>0</v>
      </c>
      <c r="F71" s="24">
        <f t="shared" si="14"/>
        <v>0</v>
      </c>
      <c r="G71" s="23">
        <f>'Monthly Arrest - 60+'!P71</f>
        <v>0</v>
      </c>
      <c r="H71" s="23">
        <f>'Monthly Arrest - 60+'!Q71</f>
        <v>0</v>
      </c>
      <c r="I71" s="23">
        <f>'Monthly Arrest - 60+'!R71</f>
        <v>0</v>
      </c>
      <c r="J71" s="24">
        <f t="shared" si="15"/>
        <v>0</v>
      </c>
      <c r="K71" s="35"/>
      <c r="L71" s="20">
        <f>SUM(C71:J71)+SUM('[1]Arrest 25 - 59'!C67:I67)+SUM('[1]Arrest 18 - 24'!C67:I67)+SUM('[1]Arrest - under 18'!C67:H67)</f>
        <v>0</v>
      </c>
    </row>
    <row r="72" spans="1:33" s="36" customFormat="1" x14ac:dyDescent="0.25">
      <c r="A72" s="16"/>
      <c r="B72" s="38" t="s">
        <v>6</v>
      </c>
      <c r="C72" s="18">
        <f>'Monthly Arrest - 60+'!C72</f>
        <v>0</v>
      </c>
      <c r="D72" s="18">
        <f>'Monthly Arrest - 60+'!D72</f>
        <v>0</v>
      </c>
      <c r="E72" s="18">
        <f>'Monthly Arrest - 60+'!E72</f>
        <v>0</v>
      </c>
      <c r="F72" s="19">
        <f t="shared" si="14"/>
        <v>0</v>
      </c>
      <c r="G72" s="18">
        <f>'Monthly Arrest - 60+'!P72</f>
        <v>0</v>
      </c>
      <c r="H72" s="18">
        <f>'Monthly Arrest - 60+'!Q72</f>
        <v>0</v>
      </c>
      <c r="I72" s="18">
        <f>'Monthly Arrest - 60+'!R72</f>
        <v>0</v>
      </c>
      <c r="J72" s="19">
        <f t="shared" si="15"/>
        <v>0</v>
      </c>
      <c r="K72" s="35"/>
      <c r="L72" s="20">
        <f>SUM(C72:J72)+SUM('[1]Arrest 25 - 59'!C68:I68)+SUM('[1]Arrest 18 - 24'!C68:I68)+SUM('[1]Arrest - under 18'!C68:H68)</f>
        <v>0</v>
      </c>
    </row>
    <row r="73" spans="1:33" s="36" customFormat="1" ht="30" x14ac:dyDescent="0.25">
      <c r="A73" s="21" t="s">
        <v>39</v>
      </c>
      <c r="B73" s="39" t="s">
        <v>5</v>
      </c>
      <c r="C73" s="23">
        <f>'Monthly Arrest - 60+'!C73</f>
        <v>0</v>
      </c>
      <c r="D73" s="23">
        <f>'Monthly Arrest - 60+'!D73</f>
        <v>0</v>
      </c>
      <c r="E73" s="23">
        <f>'Monthly Arrest - 60+'!E73</f>
        <v>0</v>
      </c>
      <c r="F73" s="24">
        <f t="shared" si="14"/>
        <v>0</v>
      </c>
      <c r="G73" s="23">
        <f>'Monthly Arrest - 60+'!P73</f>
        <v>0</v>
      </c>
      <c r="H73" s="23">
        <f>'Monthly Arrest - 60+'!Q73</f>
        <v>0</v>
      </c>
      <c r="I73" s="23">
        <f>'Monthly Arrest - 60+'!R73</f>
        <v>0</v>
      </c>
      <c r="J73" s="24">
        <f t="shared" si="15"/>
        <v>0</v>
      </c>
      <c r="K73" s="35"/>
      <c r="L73" s="20">
        <f>SUM(C73:J73)+SUM('[1]Arrest 25 - 59'!C69:I69)+SUM('[1]Arrest 18 - 24'!C69:I69)+SUM('[1]Arrest - under 18'!C69:H69)</f>
        <v>0</v>
      </c>
    </row>
    <row r="74" spans="1:33" s="36" customFormat="1" x14ac:dyDescent="0.25">
      <c r="A74" s="16"/>
      <c r="B74" s="38" t="s">
        <v>6</v>
      </c>
      <c r="C74" s="18">
        <f>'Monthly Arrest - 60+'!C74</f>
        <v>0</v>
      </c>
      <c r="D74" s="18">
        <f>'Monthly Arrest - 60+'!D74</f>
        <v>0</v>
      </c>
      <c r="E74" s="18">
        <f>'Monthly Arrest - 60+'!E74</f>
        <v>0</v>
      </c>
      <c r="F74" s="19">
        <f t="shared" si="14"/>
        <v>0</v>
      </c>
      <c r="G74" s="18">
        <f>'Monthly Arrest - 60+'!P74</f>
        <v>0</v>
      </c>
      <c r="H74" s="18">
        <f>'Monthly Arrest - 60+'!Q74</f>
        <v>0</v>
      </c>
      <c r="I74" s="18">
        <f>'Monthly Arrest - 60+'!R74</f>
        <v>0</v>
      </c>
      <c r="J74" s="19">
        <f t="shared" si="15"/>
        <v>0</v>
      </c>
      <c r="K74" s="35"/>
      <c r="L74" s="20">
        <f>SUM(C74:J74)+SUM('[1]Arrest 25 - 59'!C70:I70)+SUM('[1]Arrest 18 - 24'!C70:I70)+SUM('[1]Arrest - under 18'!C70:H70)</f>
        <v>0</v>
      </c>
    </row>
    <row r="75" spans="1:33" s="36" customFormat="1" ht="30" x14ac:dyDescent="0.25">
      <c r="A75" s="21" t="s">
        <v>40</v>
      </c>
      <c r="B75" s="39" t="s">
        <v>5</v>
      </c>
      <c r="C75" s="23">
        <f>'Monthly Arrest - 60+'!C75</f>
        <v>0</v>
      </c>
      <c r="D75" s="23">
        <f>'Monthly Arrest - 60+'!D75</f>
        <v>0</v>
      </c>
      <c r="E75" s="23">
        <f>'Monthly Arrest - 60+'!E75</f>
        <v>0</v>
      </c>
      <c r="F75" s="24">
        <f t="shared" si="14"/>
        <v>0</v>
      </c>
      <c r="G75" s="23">
        <f>'Monthly Arrest - 60+'!P75</f>
        <v>0</v>
      </c>
      <c r="H75" s="23">
        <f>'Monthly Arrest - 60+'!Q75</f>
        <v>0</v>
      </c>
      <c r="I75" s="23">
        <f>'Monthly Arrest - 60+'!R75</f>
        <v>0</v>
      </c>
      <c r="J75" s="24">
        <f t="shared" si="15"/>
        <v>0</v>
      </c>
      <c r="K75" s="35"/>
      <c r="L75" s="20">
        <f>SUM(C75:J75)+SUM('[1]Arrest 25 - 59'!C71:I71)+SUM('[1]Arrest 18 - 24'!C71:I71)+SUM('[1]Arrest - under 18'!C71:H71)</f>
        <v>0</v>
      </c>
    </row>
    <row r="76" spans="1:33" s="37" customFormat="1" ht="15.75" thickBot="1" x14ac:dyDescent="0.3">
      <c r="A76" s="25"/>
      <c r="B76" s="40" t="s">
        <v>6</v>
      </c>
      <c r="C76" s="27">
        <f>'Monthly Arrest - 60+'!C76</f>
        <v>0</v>
      </c>
      <c r="D76" s="27">
        <f>'Monthly Arrest - 60+'!D76</f>
        <v>0</v>
      </c>
      <c r="E76" s="27">
        <f>'Monthly Arrest - 60+'!E76</f>
        <v>0</v>
      </c>
      <c r="F76" s="28">
        <f t="shared" si="14"/>
        <v>0</v>
      </c>
      <c r="G76" s="27">
        <f>'Monthly Arrest - 60+'!P76</f>
        <v>0</v>
      </c>
      <c r="H76" s="27">
        <f>'Monthly Arrest - 60+'!Q76</f>
        <v>0</v>
      </c>
      <c r="I76" s="27">
        <f>'Monthly Arrest - 60+'!R76</f>
        <v>0</v>
      </c>
      <c r="J76" s="28">
        <f t="shared" si="15"/>
        <v>0</v>
      </c>
      <c r="K76" s="35"/>
      <c r="L76" s="29">
        <f>SUM(C76:J76)+SUM('[1]Arrest 25 - 59'!C72:I72)+SUM('[1]Arrest 18 - 24'!C72:I72)+SUM('[1]Arrest - under 18'!C72:H72)</f>
        <v>0</v>
      </c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</row>
    <row r="77" spans="1:33" ht="15.75" thickTop="1" x14ac:dyDescent="0.25">
      <c r="A77" s="41" t="s">
        <v>41</v>
      </c>
      <c r="B77" s="31" t="s">
        <v>5</v>
      </c>
      <c r="C77" s="43">
        <f>SUM(C60+C62+C64+C66+C69+C71+C73+C75)</f>
        <v>0</v>
      </c>
      <c r="D77" s="43">
        <f t="shared" ref="D77:J78" si="16">SUM(D60+D62+D64+D66+D69+D71+D73+D75)</f>
        <v>0</v>
      </c>
      <c r="E77" s="43">
        <f t="shared" si="16"/>
        <v>0</v>
      </c>
      <c r="F77" s="54">
        <f t="shared" si="16"/>
        <v>0</v>
      </c>
      <c r="G77" s="43">
        <f t="shared" si="16"/>
        <v>0</v>
      </c>
      <c r="H77" s="43">
        <f t="shared" si="16"/>
        <v>0</v>
      </c>
      <c r="I77" s="43">
        <f t="shared" si="16"/>
        <v>0</v>
      </c>
      <c r="J77" s="43">
        <f t="shared" si="16"/>
        <v>0</v>
      </c>
      <c r="L77" s="9">
        <f>SUM(C77:J77)+SUM('[1]Arrest 25 - 59'!C73:I73)+SUM('[1]Arrest 18 - 24'!C73:I73)+SUM('[1]Arrest - under 18'!C73:H73)</f>
        <v>0</v>
      </c>
    </row>
    <row r="78" spans="1:33" x14ac:dyDescent="0.25">
      <c r="A78" s="41"/>
      <c r="B78" s="31" t="s">
        <v>6</v>
      </c>
      <c r="C78" s="43">
        <f>SUM(C61+C63+C65+C67+C70+C72+C74+C76)</f>
        <v>0</v>
      </c>
      <c r="D78" s="43">
        <f t="shared" si="16"/>
        <v>0</v>
      </c>
      <c r="E78" s="43">
        <f t="shared" si="16"/>
        <v>0</v>
      </c>
      <c r="F78" s="54">
        <f t="shared" si="16"/>
        <v>0</v>
      </c>
      <c r="G78" s="43">
        <f t="shared" si="16"/>
        <v>0</v>
      </c>
      <c r="H78" s="43">
        <f t="shared" si="16"/>
        <v>0</v>
      </c>
      <c r="I78" s="43">
        <f t="shared" si="16"/>
        <v>0</v>
      </c>
      <c r="J78" s="43">
        <f t="shared" si="16"/>
        <v>0</v>
      </c>
      <c r="L78" s="9">
        <f>SUM(C78:J78)+SUM('[1]Arrest 25 - 59'!C74:I74)+SUM('[1]Arrest 18 - 24'!C74:I74)+SUM('[1]Arrest - under 18'!C74:H74)</f>
        <v>0</v>
      </c>
    </row>
    <row r="79" spans="1:33" x14ac:dyDescent="0.25">
      <c r="A79" s="44"/>
      <c r="B79" s="47"/>
      <c r="C79" s="48"/>
      <c r="D79" s="48"/>
      <c r="E79" s="48"/>
      <c r="F79" s="48"/>
      <c r="G79" s="48"/>
      <c r="H79" s="48"/>
      <c r="I79" s="48"/>
      <c r="J79" s="48"/>
    </row>
    <row r="80" spans="1:33" s="10" customFormat="1" x14ac:dyDescent="0.25">
      <c r="A80" s="49" t="s">
        <v>42</v>
      </c>
      <c r="B80" s="55"/>
      <c r="C80" s="51" t="s">
        <v>1</v>
      </c>
      <c r="D80" s="51"/>
      <c r="E80" s="51"/>
      <c r="F80" s="51"/>
      <c r="G80" s="51" t="s">
        <v>2</v>
      </c>
      <c r="H80" s="51"/>
      <c r="I80" s="51"/>
      <c r="J80" s="51"/>
      <c r="K80" s="8"/>
      <c r="L80" s="9" t="s">
        <v>3</v>
      </c>
    </row>
    <row r="81" spans="1:33" s="10" customFormat="1" ht="15.75" thickBot="1" x14ac:dyDescent="0.3">
      <c r="A81" s="5"/>
      <c r="B81" s="6"/>
      <c r="C81" s="7" t="s">
        <v>66</v>
      </c>
      <c r="D81" s="7" t="s">
        <v>67</v>
      </c>
      <c r="E81" s="7" t="s">
        <v>68</v>
      </c>
      <c r="F81" s="7" t="s">
        <v>61</v>
      </c>
      <c r="G81" s="7" t="s">
        <v>66</v>
      </c>
      <c r="H81" s="7" t="s">
        <v>67</v>
      </c>
      <c r="I81" s="7" t="s">
        <v>68</v>
      </c>
      <c r="J81" s="7" t="s">
        <v>61</v>
      </c>
      <c r="K81" s="8"/>
      <c r="L81" s="9"/>
    </row>
    <row r="82" spans="1:33" s="37" customFormat="1" ht="15.75" thickTop="1" x14ac:dyDescent="0.25">
      <c r="A82" s="11" t="s">
        <v>43</v>
      </c>
      <c r="B82" s="34" t="s">
        <v>5</v>
      </c>
      <c r="C82" s="13">
        <f>'Monthly Arrest - 60+'!C82</f>
        <v>0</v>
      </c>
      <c r="D82" s="13">
        <f>'Monthly Arrest - 60+'!D82</f>
        <v>0</v>
      </c>
      <c r="E82" s="13">
        <f>'Monthly Arrest - 60+'!E82</f>
        <v>0</v>
      </c>
      <c r="F82" s="14">
        <f t="shared" ref="F82:F87" si="17">SUM(C82:E82)</f>
        <v>0</v>
      </c>
      <c r="G82" s="13">
        <f>'Monthly Arrest - 60+'!P82</f>
        <v>0</v>
      </c>
      <c r="H82" s="13">
        <f>'Monthly Arrest - 60+'!Q82</f>
        <v>0</v>
      </c>
      <c r="I82" s="13">
        <f>'Monthly Arrest - 60+'!R82</f>
        <v>0</v>
      </c>
      <c r="J82" s="14">
        <f t="shared" ref="J82:J87" si="18">SUM(G82:I82)</f>
        <v>0</v>
      </c>
      <c r="K82" s="35"/>
      <c r="L82" s="15">
        <f>SUM(C82:J82)+SUM('[1]Arrest 25 - 59'!C77:I77)+SUM('[1]Arrest 18 - 24'!C77:I77)+SUM('[1]Arrest - under 18'!C77:H77)</f>
        <v>0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</row>
    <row r="83" spans="1:33" s="37" customFormat="1" x14ac:dyDescent="0.25">
      <c r="A83" s="16"/>
      <c r="B83" s="38" t="s">
        <v>6</v>
      </c>
      <c r="C83" s="18">
        <f>'Monthly Arrest - 60+'!C83</f>
        <v>0</v>
      </c>
      <c r="D83" s="18">
        <f>'Monthly Arrest - 60+'!D83</f>
        <v>0</v>
      </c>
      <c r="E83" s="18">
        <f>'Monthly Arrest - 60+'!E83</f>
        <v>0</v>
      </c>
      <c r="F83" s="19">
        <f t="shared" si="17"/>
        <v>0</v>
      </c>
      <c r="G83" s="18">
        <f>'Monthly Arrest - 60+'!P83</f>
        <v>0</v>
      </c>
      <c r="H83" s="18">
        <f>'Monthly Arrest - 60+'!Q83</f>
        <v>0</v>
      </c>
      <c r="I83" s="18">
        <f>'Monthly Arrest - 60+'!R83</f>
        <v>0</v>
      </c>
      <c r="J83" s="19">
        <f t="shared" si="18"/>
        <v>0</v>
      </c>
      <c r="K83" s="35"/>
      <c r="L83" s="20">
        <f>SUM(C83:J83)+SUM('[1]Arrest 25 - 59'!C78:I78)+SUM('[1]Arrest 18 - 24'!C78:I78)+SUM('[1]Arrest - under 18'!C78:H78)</f>
        <v>0</v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</row>
    <row r="84" spans="1:33" s="37" customFormat="1" x14ac:dyDescent="0.25">
      <c r="A84" s="21" t="s">
        <v>44</v>
      </c>
      <c r="B84" s="39" t="s">
        <v>5</v>
      </c>
      <c r="C84" s="23">
        <f>'Monthly Arrest - 60+'!C84</f>
        <v>0</v>
      </c>
      <c r="D84" s="23">
        <f>'Monthly Arrest - 60+'!D84</f>
        <v>0</v>
      </c>
      <c r="E84" s="23">
        <f>'Monthly Arrest - 60+'!E84</f>
        <v>0</v>
      </c>
      <c r="F84" s="24">
        <f t="shared" si="17"/>
        <v>0</v>
      </c>
      <c r="G84" s="23">
        <f>'Monthly Arrest - 60+'!P84</f>
        <v>0</v>
      </c>
      <c r="H84" s="23">
        <f>'Monthly Arrest - 60+'!Q84</f>
        <v>0</v>
      </c>
      <c r="I84" s="23">
        <f>'Monthly Arrest - 60+'!R84</f>
        <v>0</v>
      </c>
      <c r="J84" s="24">
        <f t="shared" si="18"/>
        <v>0</v>
      </c>
      <c r="K84" s="35"/>
      <c r="L84" s="20">
        <f>SUM(C84:J84)+SUM('[1]Arrest 25 - 59'!C79:I79)+SUM('[1]Arrest 18 - 24'!C79:I79)+SUM('[1]Arrest - under 18'!C79:H79)</f>
        <v>0</v>
      </c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</row>
    <row r="85" spans="1:33" s="37" customFormat="1" x14ac:dyDescent="0.25">
      <c r="A85" s="16"/>
      <c r="B85" s="38" t="s">
        <v>6</v>
      </c>
      <c r="C85" s="18">
        <f>'Monthly Arrest - 60+'!C85</f>
        <v>0</v>
      </c>
      <c r="D85" s="18">
        <f>'Monthly Arrest - 60+'!D85</f>
        <v>0</v>
      </c>
      <c r="E85" s="18">
        <f>'Monthly Arrest - 60+'!E85</f>
        <v>0</v>
      </c>
      <c r="F85" s="19">
        <f t="shared" si="17"/>
        <v>0</v>
      </c>
      <c r="G85" s="18">
        <f>'Monthly Arrest - 60+'!P85</f>
        <v>0</v>
      </c>
      <c r="H85" s="18">
        <f>'Monthly Arrest - 60+'!Q85</f>
        <v>0</v>
      </c>
      <c r="I85" s="18">
        <f>'Monthly Arrest - 60+'!R85</f>
        <v>0</v>
      </c>
      <c r="J85" s="19">
        <f t="shared" si="18"/>
        <v>0</v>
      </c>
      <c r="K85" s="35"/>
      <c r="L85" s="20">
        <f>SUM(C85:J85)+SUM('[1]Arrest 25 - 59'!C80:I80)+SUM('[1]Arrest 18 - 24'!C80:I80)+SUM('[1]Arrest - under 18'!C80:H80)</f>
        <v>0</v>
      </c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</row>
    <row r="86" spans="1:33" s="37" customFormat="1" x14ac:dyDescent="0.25">
      <c r="A86" s="21" t="s">
        <v>45</v>
      </c>
      <c r="B86" s="39" t="s">
        <v>5</v>
      </c>
      <c r="C86" s="23">
        <f>'Monthly Arrest - 60+'!C86</f>
        <v>0</v>
      </c>
      <c r="D86" s="23">
        <f>'Monthly Arrest - 60+'!D86</f>
        <v>0</v>
      </c>
      <c r="E86" s="23">
        <f>'Monthly Arrest - 60+'!E86</f>
        <v>0</v>
      </c>
      <c r="F86" s="24">
        <f t="shared" si="17"/>
        <v>0</v>
      </c>
      <c r="G86" s="23">
        <f>'Monthly Arrest - 60+'!P86</f>
        <v>0</v>
      </c>
      <c r="H86" s="23">
        <f>'Monthly Arrest - 60+'!Q86</f>
        <v>0</v>
      </c>
      <c r="I86" s="23">
        <f>'Monthly Arrest - 60+'!R86</f>
        <v>0</v>
      </c>
      <c r="J86" s="24">
        <f t="shared" si="18"/>
        <v>0</v>
      </c>
      <c r="K86" s="35"/>
      <c r="L86" s="20">
        <f>SUM(C86:J86)+SUM('[1]Arrest 25 - 59'!C81:I81)+SUM('[1]Arrest 18 - 24'!C81:I81)+SUM('[1]Arrest - under 18'!C81:H81)</f>
        <v>0</v>
      </c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</row>
    <row r="87" spans="1:33" s="37" customFormat="1" ht="15.75" thickBot="1" x14ac:dyDescent="0.3">
      <c r="A87" s="25"/>
      <c r="B87" s="40" t="s">
        <v>6</v>
      </c>
      <c r="C87" s="27">
        <f>'Monthly Arrest - 60+'!C87</f>
        <v>0</v>
      </c>
      <c r="D87" s="27">
        <f>'Monthly Arrest - 60+'!D87</f>
        <v>0</v>
      </c>
      <c r="E87" s="27">
        <f>'Monthly Arrest - 60+'!E87</f>
        <v>0</v>
      </c>
      <c r="F87" s="28">
        <f t="shared" si="17"/>
        <v>0</v>
      </c>
      <c r="G87" s="27">
        <f>'Monthly Arrest - 60+'!P87</f>
        <v>0</v>
      </c>
      <c r="H87" s="27">
        <f>'Monthly Arrest - 60+'!Q87</f>
        <v>0</v>
      </c>
      <c r="I87" s="27">
        <f>'Monthly Arrest - 60+'!R87</f>
        <v>0</v>
      </c>
      <c r="J87" s="28">
        <f t="shared" si="18"/>
        <v>0</v>
      </c>
      <c r="K87" s="35"/>
      <c r="L87" s="29">
        <f>SUM(C87:J87)+SUM('[1]Arrest 25 - 59'!C82:I82)+SUM('[1]Arrest 18 - 24'!C82:I82)+SUM('[1]Arrest - under 18'!C82:H82)</f>
        <v>0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</row>
    <row r="88" spans="1:33" s="37" customFormat="1" ht="15.75" thickTop="1" x14ac:dyDescent="0.25">
      <c r="A88" s="30" t="s">
        <v>46</v>
      </c>
      <c r="B88" s="31" t="s">
        <v>5</v>
      </c>
      <c r="C88" s="32">
        <f>C82+C84+C86</f>
        <v>0</v>
      </c>
      <c r="D88" s="32">
        <f t="shared" ref="D88:F89" si="19">D82+D84+D86</f>
        <v>0</v>
      </c>
      <c r="E88" s="32">
        <f t="shared" si="19"/>
        <v>0</v>
      </c>
      <c r="F88" s="59">
        <f t="shared" si="19"/>
        <v>0</v>
      </c>
      <c r="G88" s="32">
        <f>G82+G84+G86</f>
        <v>0</v>
      </c>
      <c r="H88" s="32">
        <f t="shared" ref="H88:J89" si="20">H82+H84+H86</f>
        <v>0</v>
      </c>
      <c r="I88" s="32">
        <f t="shared" si="20"/>
        <v>0</v>
      </c>
      <c r="J88" s="32">
        <f t="shared" si="20"/>
        <v>0</v>
      </c>
      <c r="K88" s="35"/>
      <c r="L88" s="9">
        <f>SUM(C88:J88)+SUM('[1]Arrest 25 - 59'!C83:I83)+SUM('[1]Arrest 18 - 24'!C83:I83)+SUM('[1]Arrest - under 18'!C83:H83)</f>
        <v>0</v>
      </c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</row>
    <row r="89" spans="1:33" s="37" customFormat="1" x14ac:dyDescent="0.25">
      <c r="A89" s="30"/>
      <c r="B89" s="31" t="s">
        <v>6</v>
      </c>
      <c r="C89" s="32">
        <f>C83+C85+C87</f>
        <v>0</v>
      </c>
      <c r="D89" s="32">
        <f t="shared" si="19"/>
        <v>0</v>
      </c>
      <c r="E89" s="32">
        <f t="shared" si="19"/>
        <v>0</v>
      </c>
      <c r="F89" s="59">
        <f t="shared" si="19"/>
        <v>0</v>
      </c>
      <c r="G89" s="32">
        <f>G83+G85+G87</f>
        <v>0</v>
      </c>
      <c r="H89" s="32">
        <f t="shared" si="20"/>
        <v>0</v>
      </c>
      <c r="I89" s="32">
        <f t="shared" si="20"/>
        <v>0</v>
      </c>
      <c r="J89" s="32">
        <f t="shared" si="20"/>
        <v>0</v>
      </c>
      <c r="K89" s="35"/>
      <c r="L89" s="9">
        <f>SUM(C89:J89)+SUM('[1]Arrest 25 - 59'!C84:I84)+SUM('[1]Arrest 18 - 24'!C84:I84)+SUM('[1]Arrest - under 18'!C84:H84)</f>
        <v>0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</row>
    <row r="90" spans="1:33" s="37" customFormat="1" x14ac:dyDescent="0.25">
      <c r="A90" s="33"/>
      <c r="B90" s="39"/>
      <c r="C90" s="23"/>
      <c r="D90" s="23"/>
      <c r="E90" s="23"/>
      <c r="F90" s="23"/>
      <c r="G90" s="23"/>
      <c r="H90" s="23"/>
      <c r="I90" s="23"/>
      <c r="J90" s="23"/>
      <c r="K90" s="35"/>
      <c r="L90" s="5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</row>
    <row r="91" spans="1:33" s="10" customFormat="1" x14ac:dyDescent="0.25">
      <c r="A91" s="49" t="s">
        <v>47</v>
      </c>
      <c r="B91" s="55"/>
      <c r="C91" s="51" t="s">
        <v>1</v>
      </c>
      <c r="D91" s="51"/>
      <c r="E91" s="51"/>
      <c r="F91" s="51"/>
      <c r="G91" s="51" t="s">
        <v>2</v>
      </c>
      <c r="H91" s="51"/>
      <c r="I91" s="51"/>
      <c r="J91" s="51"/>
      <c r="K91" s="8"/>
      <c r="L91" s="9" t="s">
        <v>3</v>
      </c>
    </row>
    <row r="92" spans="1:33" s="10" customFormat="1" ht="15.75" thickBot="1" x14ac:dyDescent="0.3">
      <c r="A92" s="5"/>
      <c r="B92" s="6"/>
      <c r="C92" s="7" t="s">
        <v>66</v>
      </c>
      <c r="D92" s="7" t="s">
        <v>67</v>
      </c>
      <c r="E92" s="7" t="s">
        <v>68</v>
      </c>
      <c r="F92" s="7" t="s">
        <v>61</v>
      </c>
      <c r="G92" s="7" t="s">
        <v>66</v>
      </c>
      <c r="H92" s="7" t="s">
        <v>67</v>
      </c>
      <c r="I92" s="7" t="s">
        <v>68</v>
      </c>
      <c r="J92" s="7" t="s">
        <v>61</v>
      </c>
      <c r="K92" s="8"/>
      <c r="L92" s="9"/>
    </row>
    <row r="93" spans="1:33" s="37" customFormat="1" ht="15.75" thickTop="1" x14ac:dyDescent="0.25">
      <c r="A93" s="11" t="s">
        <v>48</v>
      </c>
      <c r="B93" s="34" t="s">
        <v>5</v>
      </c>
      <c r="C93" s="13">
        <f>'Monthly Arrest - 60+'!C93</f>
        <v>0</v>
      </c>
      <c r="D93" s="13">
        <f>'Monthly Arrest - 60+'!D93</f>
        <v>0</v>
      </c>
      <c r="E93" s="13">
        <f>'Monthly Arrest - 60+'!E93</f>
        <v>0</v>
      </c>
      <c r="F93" s="14">
        <f t="shared" ref="F93:F108" si="21">SUM(C93:E93)</f>
        <v>0</v>
      </c>
      <c r="G93" s="13">
        <f>'Monthly Arrest - 60+'!P93</f>
        <v>0</v>
      </c>
      <c r="H93" s="13">
        <f>'Monthly Arrest - 60+'!Q93</f>
        <v>0</v>
      </c>
      <c r="I93" s="13">
        <f>'Monthly Arrest - 60+'!R93</f>
        <v>0</v>
      </c>
      <c r="J93" s="14">
        <f t="shared" ref="J93:J108" si="22">SUM(G93:I93)</f>
        <v>0</v>
      </c>
      <c r="K93" s="35"/>
      <c r="L93" s="15">
        <f>SUM(C93:J93)+SUM('[1]Arrest 25 - 59'!C87:I87)+SUM('[1]Arrest 18 - 24'!C87:I87)+SUM('[1]Arrest - under 18'!C87:H87)</f>
        <v>0</v>
      </c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</row>
    <row r="94" spans="1:33" s="37" customFormat="1" x14ac:dyDescent="0.25">
      <c r="A94" s="16"/>
      <c r="B94" s="38" t="s">
        <v>6</v>
      </c>
      <c r="C94" s="18">
        <f>'Monthly Arrest - 60+'!C94</f>
        <v>0</v>
      </c>
      <c r="D94" s="18">
        <f>'Monthly Arrest - 60+'!D94</f>
        <v>0</v>
      </c>
      <c r="E94" s="18">
        <f>'Monthly Arrest - 60+'!E94</f>
        <v>0</v>
      </c>
      <c r="F94" s="19">
        <f t="shared" si="21"/>
        <v>0</v>
      </c>
      <c r="G94" s="18">
        <f>'Monthly Arrest - 60+'!P94</f>
        <v>0</v>
      </c>
      <c r="H94" s="18">
        <f>'Monthly Arrest - 60+'!Q94</f>
        <v>0</v>
      </c>
      <c r="I94" s="18">
        <f>'Monthly Arrest - 60+'!R94</f>
        <v>0</v>
      </c>
      <c r="J94" s="19">
        <f t="shared" si="22"/>
        <v>0</v>
      </c>
      <c r="K94" s="35"/>
      <c r="L94" s="20">
        <f>SUM(C94:J94)+SUM('[1]Arrest 25 - 59'!C88:I88)+SUM('[1]Arrest 18 - 24'!C88:I88)+SUM('[1]Arrest - under 18'!C88:H88)</f>
        <v>0</v>
      </c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</row>
    <row r="95" spans="1:33" s="37" customFormat="1" x14ac:dyDescent="0.25">
      <c r="A95" s="21" t="s">
        <v>49</v>
      </c>
      <c r="B95" s="39" t="s">
        <v>5</v>
      </c>
      <c r="C95" s="23">
        <f>'Monthly Arrest - 60+'!C95</f>
        <v>1</v>
      </c>
      <c r="D95" s="23">
        <f>'Monthly Arrest - 60+'!D95</f>
        <v>0</v>
      </c>
      <c r="E95" s="23">
        <f>'Monthly Arrest - 60+'!E95</f>
        <v>0</v>
      </c>
      <c r="F95" s="24">
        <f t="shared" si="21"/>
        <v>1</v>
      </c>
      <c r="G95" s="23">
        <f>'Monthly Arrest - 60+'!P95</f>
        <v>0</v>
      </c>
      <c r="H95" s="23">
        <f>'Monthly Arrest - 60+'!Q95</f>
        <v>0</v>
      </c>
      <c r="I95" s="23">
        <f>'Monthly Arrest - 60+'!R95</f>
        <v>0</v>
      </c>
      <c r="J95" s="24">
        <f t="shared" si="22"/>
        <v>0</v>
      </c>
      <c r="K95" s="35"/>
      <c r="L95" s="20">
        <f>SUM(C95:J95)+SUM('[1]Arrest 25 - 59'!C89:I89)+SUM('[1]Arrest 18 - 24'!C89:I89)+SUM('[1]Arrest - under 18'!C89:H89)</f>
        <v>2</v>
      </c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</row>
    <row r="96" spans="1:33" s="37" customFormat="1" x14ac:dyDescent="0.25">
      <c r="A96" s="16"/>
      <c r="B96" s="38" t="s">
        <v>6</v>
      </c>
      <c r="C96" s="18">
        <f>'Monthly Arrest - 60+'!C96</f>
        <v>0</v>
      </c>
      <c r="D96" s="18">
        <f>'Monthly Arrest - 60+'!D96</f>
        <v>0</v>
      </c>
      <c r="E96" s="18">
        <f>'Monthly Arrest - 60+'!E96</f>
        <v>0</v>
      </c>
      <c r="F96" s="19">
        <f t="shared" si="21"/>
        <v>0</v>
      </c>
      <c r="G96" s="18">
        <f>'Monthly Arrest - 60+'!P96</f>
        <v>0</v>
      </c>
      <c r="H96" s="18">
        <f>'Monthly Arrest - 60+'!Q96</f>
        <v>2</v>
      </c>
      <c r="I96" s="18">
        <f>'Monthly Arrest - 60+'!R96</f>
        <v>0</v>
      </c>
      <c r="J96" s="19">
        <f t="shared" si="22"/>
        <v>2</v>
      </c>
      <c r="K96" s="35"/>
      <c r="L96" s="20">
        <f>SUM(C96:J96)+SUM('[1]Arrest 25 - 59'!C90:I90)+SUM('[1]Arrest 18 - 24'!C90:I90)+SUM('[1]Arrest - under 18'!C90:H90)</f>
        <v>4</v>
      </c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</row>
    <row r="97" spans="1:33" s="37" customFormat="1" x14ac:dyDescent="0.25">
      <c r="A97" s="21" t="s">
        <v>50</v>
      </c>
      <c r="B97" s="39" t="s">
        <v>5</v>
      </c>
      <c r="C97" s="23">
        <f>'Monthly Arrest - 60+'!C97</f>
        <v>0</v>
      </c>
      <c r="D97" s="23">
        <f>'Monthly Arrest - 60+'!D97</f>
        <v>0</v>
      </c>
      <c r="E97" s="23">
        <f>'Monthly Arrest - 60+'!E97</f>
        <v>0</v>
      </c>
      <c r="F97" s="24">
        <f t="shared" si="21"/>
        <v>0</v>
      </c>
      <c r="G97" s="23">
        <f>'Monthly Arrest - 60+'!P97</f>
        <v>0</v>
      </c>
      <c r="H97" s="23">
        <f>'Monthly Arrest - 60+'!Q97</f>
        <v>0</v>
      </c>
      <c r="I97" s="23">
        <f>'Monthly Arrest - 60+'!R97</f>
        <v>0</v>
      </c>
      <c r="J97" s="24">
        <f t="shared" si="22"/>
        <v>0</v>
      </c>
      <c r="K97" s="35"/>
      <c r="L97" s="20">
        <f>SUM(C97:J97)+SUM('[1]Arrest 25 - 59'!C91:I91)+SUM('[1]Arrest 18 - 24'!C91:I91)+SUM('[1]Arrest - under 18'!C91:H91)</f>
        <v>0</v>
      </c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</row>
    <row r="98" spans="1:33" s="37" customFormat="1" x14ac:dyDescent="0.25">
      <c r="A98" s="16"/>
      <c r="B98" s="38" t="s">
        <v>6</v>
      </c>
      <c r="C98" s="18">
        <f>'Monthly Arrest - 60+'!C98</f>
        <v>0</v>
      </c>
      <c r="D98" s="18">
        <f>'Monthly Arrest - 60+'!D98</f>
        <v>0</v>
      </c>
      <c r="E98" s="18">
        <f>'Monthly Arrest - 60+'!E98</f>
        <v>0</v>
      </c>
      <c r="F98" s="19">
        <f t="shared" si="21"/>
        <v>0</v>
      </c>
      <c r="G98" s="18">
        <f>'Monthly Arrest - 60+'!P98</f>
        <v>0</v>
      </c>
      <c r="H98" s="18">
        <f>'Monthly Arrest - 60+'!Q98</f>
        <v>0</v>
      </c>
      <c r="I98" s="18">
        <f>'Monthly Arrest - 60+'!R98</f>
        <v>0</v>
      </c>
      <c r="J98" s="19">
        <f t="shared" si="22"/>
        <v>0</v>
      </c>
      <c r="K98" s="35"/>
      <c r="L98" s="20">
        <f>SUM(C98:J98)+SUM('[1]Arrest 25 - 59'!C92:I92)+SUM('[1]Arrest 18 - 24'!C92:I92)+SUM('[1]Arrest - under 18'!C92:H92)</f>
        <v>0</v>
      </c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</row>
    <row r="99" spans="1:33" s="37" customFormat="1" x14ac:dyDescent="0.25">
      <c r="A99" s="21" t="s">
        <v>51</v>
      </c>
      <c r="B99" s="39" t="s">
        <v>5</v>
      </c>
      <c r="C99" s="23">
        <f>'Monthly Arrest - 60+'!C99</f>
        <v>0</v>
      </c>
      <c r="D99" s="23">
        <f>'Monthly Arrest - 60+'!D99</f>
        <v>0</v>
      </c>
      <c r="E99" s="23">
        <f>'Monthly Arrest - 60+'!E99</f>
        <v>0</v>
      </c>
      <c r="F99" s="24">
        <f t="shared" si="21"/>
        <v>0</v>
      </c>
      <c r="G99" s="23">
        <f>'Monthly Arrest - 60+'!P99</f>
        <v>0</v>
      </c>
      <c r="H99" s="23">
        <f>'Monthly Arrest - 60+'!Q99</f>
        <v>0</v>
      </c>
      <c r="I99" s="23">
        <f>'Monthly Arrest - 60+'!R99</f>
        <v>0</v>
      </c>
      <c r="J99" s="24">
        <f t="shared" si="22"/>
        <v>0</v>
      </c>
      <c r="K99" s="35"/>
      <c r="L99" s="20">
        <f>SUM(C99:J99)+SUM('[1]Arrest 25 - 59'!C93:I93)+SUM('[1]Arrest 18 - 24'!C93:I93)+SUM('[1]Arrest - under 18'!C93:H93)</f>
        <v>0</v>
      </c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</row>
    <row r="100" spans="1:33" s="36" customFormat="1" x14ac:dyDescent="0.25">
      <c r="A100" s="16"/>
      <c r="B100" s="38" t="s">
        <v>6</v>
      </c>
      <c r="C100" s="18">
        <f>'Monthly Arrest - 60+'!C100</f>
        <v>0</v>
      </c>
      <c r="D100" s="18">
        <f>'Monthly Arrest - 60+'!D100</f>
        <v>0</v>
      </c>
      <c r="E100" s="18">
        <f>'Monthly Arrest - 60+'!E100</f>
        <v>0</v>
      </c>
      <c r="F100" s="19">
        <f t="shared" si="21"/>
        <v>0</v>
      </c>
      <c r="G100" s="18">
        <f>'Monthly Arrest - 60+'!P100</f>
        <v>0</v>
      </c>
      <c r="H100" s="18">
        <f>'Monthly Arrest - 60+'!Q100</f>
        <v>0</v>
      </c>
      <c r="I100" s="18">
        <f>'Monthly Arrest - 60+'!R100</f>
        <v>0</v>
      </c>
      <c r="J100" s="19">
        <f t="shared" si="22"/>
        <v>0</v>
      </c>
      <c r="K100" s="35"/>
      <c r="L100" s="20">
        <f>SUM(C100:J100)+SUM('[1]Arrest 25 - 59'!C94:I94)+SUM('[1]Arrest 18 - 24'!C94:I94)+SUM('[1]Arrest - under 18'!C94:H94)</f>
        <v>0</v>
      </c>
    </row>
    <row r="101" spans="1:33" s="36" customFormat="1" x14ac:dyDescent="0.25">
      <c r="A101" s="21" t="s">
        <v>52</v>
      </c>
      <c r="B101" s="39" t="s">
        <v>5</v>
      </c>
      <c r="C101" s="23">
        <f>'Monthly Arrest - 60+'!C101</f>
        <v>0</v>
      </c>
      <c r="D101" s="23">
        <f>'Monthly Arrest - 60+'!D101</f>
        <v>0</v>
      </c>
      <c r="E101" s="23">
        <f>'Monthly Arrest - 60+'!E101</f>
        <v>0</v>
      </c>
      <c r="F101" s="24">
        <f t="shared" si="21"/>
        <v>0</v>
      </c>
      <c r="G101" s="23">
        <f>'Monthly Arrest - 60+'!P101</f>
        <v>0</v>
      </c>
      <c r="H101" s="23">
        <f>'Monthly Arrest - 60+'!Q101</f>
        <v>0</v>
      </c>
      <c r="I101" s="23">
        <f>'Monthly Arrest - 60+'!R101</f>
        <v>0</v>
      </c>
      <c r="J101" s="24">
        <f t="shared" si="22"/>
        <v>0</v>
      </c>
      <c r="K101" s="35"/>
      <c r="L101" s="20">
        <f>SUM(C101:J101)+SUM('[1]Arrest 25 - 59'!C95:I95)+SUM('[1]Arrest 18 - 24'!C95:I95)+SUM('[1]Arrest - under 18'!C95:H95)</f>
        <v>0</v>
      </c>
    </row>
    <row r="102" spans="1:33" s="36" customFormat="1" x14ac:dyDescent="0.25">
      <c r="A102" s="16"/>
      <c r="B102" s="38" t="s">
        <v>6</v>
      </c>
      <c r="C102" s="18">
        <f>'Monthly Arrest - 60+'!C102</f>
        <v>0</v>
      </c>
      <c r="D102" s="18">
        <f>'Monthly Arrest - 60+'!D102</f>
        <v>0</v>
      </c>
      <c r="E102" s="18">
        <f>'Monthly Arrest - 60+'!E102</f>
        <v>0</v>
      </c>
      <c r="F102" s="19">
        <f t="shared" si="21"/>
        <v>0</v>
      </c>
      <c r="G102" s="18">
        <f>'Monthly Arrest - 60+'!P102</f>
        <v>0</v>
      </c>
      <c r="H102" s="18">
        <f>'Monthly Arrest - 60+'!Q102</f>
        <v>0</v>
      </c>
      <c r="I102" s="18">
        <f>'Monthly Arrest - 60+'!R102</f>
        <v>0</v>
      </c>
      <c r="J102" s="19">
        <f t="shared" si="22"/>
        <v>0</v>
      </c>
      <c r="K102" s="35"/>
      <c r="L102" s="20">
        <f>SUM(C102:J102)+SUM('[1]Arrest 25 - 59'!C96:I96)+SUM('[1]Arrest 18 - 24'!C96:I96)+SUM('[1]Arrest - under 18'!C96:H96)</f>
        <v>0</v>
      </c>
    </row>
    <row r="103" spans="1:33" s="36" customFormat="1" x14ac:dyDescent="0.25">
      <c r="A103" s="21" t="s">
        <v>53</v>
      </c>
      <c r="B103" s="39" t="s">
        <v>5</v>
      </c>
      <c r="C103" s="23">
        <f>'Monthly Arrest - 60+'!C103</f>
        <v>0</v>
      </c>
      <c r="D103" s="23">
        <f>'Monthly Arrest - 60+'!D103</f>
        <v>0</v>
      </c>
      <c r="E103" s="23">
        <f>'Monthly Arrest - 60+'!E103</f>
        <v>0</v>
      </c>
      <c r="F103" s="24">
        <f t="shared" si="21"/>
        <v>0</v>
      </c>
      <c r="G103" s="23">
        <f>'Monthly Arrest - 60+'!P103</f>
        <v>0</v>
      </c>
      <c r="H103" s="23">
        <f>'Monthly Arrest - 60+'!Q103</f>
        <v>0</v>
      </c>
      <c r="I103" s="23">
        <f>'Monthly Arrest - 60+'!R103</f>
        <v>0</v>
      </c>
      <c r="J103" s="24">
        <f t="shared" si="22"/>
        <v>0</v>
      </c>
      <c r="K103" s="35"/>
      <c r="L103" s="20">
        <f>SUM(C103:J103)+SUM('[1]Arrest 25 - 59'!C97:I97)+SUM('[1]Arrest 18 - 24'!C97:I97)+SUM('[1]Arrest - under 18'!C97:H97)</f>
        <v>0</v>
      </c>
    </row>
    <row r="104" spans="1:33" s="36" customFormat="1" x14ac:dyDescent="0.25">
      <c r="A104" s="16"/>
      <c r="B104" s="38" t="s">
        <v>6</v>
      </c>
      <c r="C104" s="18">
        <f>'Monthly Arrest - 60+'!C104</f>
        <v>0</v>
      </c>
      <c r="D104" s="18">
        <f>'Monthly Arrest - 60+'!D104</f>
        <v>0</v>
      </c>
      <c r="E104" s="18">
        <f>'Monthly Arrest - 60+'!E104</f>
        <v>0</v>
      </c>
      <c r="F104" s="19">
        <f t="shared" si="21"/>
        <v>0</v>
      </c>
      <c r="G104" s="18">
        <f>'Monthly Arrest - 60+'!P104</f>
        <v>0</v>
      </c>
      <c r="H104" s="18">
        <f>'Monthly Arrest - 60+'!Q104</f>
        <v>0</v>
      </c>
      <c r="I104" s="18">
        <f>'Monthly Arrest - 60+'!R104</f>
        <v>0</v>
      </c>
      <c r="J104" s="19">
        <f t="shared" si="22"/>
        <v>0</v>
      </c>
      <c r="K104" s="35"/>
      <c r="L104" s="20">
        <f>SUM(C104:J104)+SUM('[1]Arrest 25 - 59'!C98:I98)+SUM('[1]Arrest 18 - 24'!C98:I98)+SUM('[1]Arrest - under 18'!C98:H98)</f>
        <v>0</v>
      </c>
    </row>
    <row r="105" spans="1:33" s="36" customFormat="1" x14ac:dyDescent="0.25">
      <c r="A105" s="21" t="s">
        <v>54</v>
      </c>
      <c r="B105" s="39" t="s">
        <v>5</v>
      </c>
      <c r="C105" s="23">
        <f>'Monthly Arrest - 60+'!C105</f>
        <v>2</v>
      </c>
      <c r="D105" s="23">
        <f>'Monthly Arrest - 60+'!D105</f>
        <v>4</v>
      </c>
      <c r="E105" s="23">
        <f>'Monthly Arrest - 60+'!E105</f>
        <v>2</v>
      </c>
      <c r="F105" s="24">
        <f t="shared" si="21"/>
        <v>8</v>
      </c>
      <c r="G105" s="23">
        <f>'Monthly Arrest - 60+'!P105</f>
        <v>6</v>
      </c>
      <c r="H105" s="23">
        <f>'Monthly Arrest - 60+'!Q105</f>
        <v>2</v>
      </c>
      <c r="I105" s="23">
        <f>'Monthly Arrest - 60+'!R105</f>
        <v>1</v>
      </c>
      <c r="J105" s="24">
        <f t="shared" si="22"/>
        <v>9</v>
      </c>
      <c r="K105" s="35"/>
      <c r="L105" s="20">
        <f>SUM(C105:J105)+SUM('[1]Arrest 25 - 59'!C99:I99)+SUM('[1]Arrest 18 - 24'!C99:I99)+SUM('[1]Arrest - under 18'!C99:H99)</f>
        <v>34</v>
      </c>
    </row>
    <row r="106" spans="1:33" s="36" customFormat="1" x14ac:dyDescent="0.25">
      <c r="A106" s="16"/>
      <c r="B106" s="38" t="s">
        <v>6</v>
      </c>
      <c r="C106" s="18">
        <f>'Monthly Arrest - 60+'!C106</f>
        <v>1</v>
      </c>
      <c r="D106" s="18">
        <f>'Monthly Arrest - 60+'!D106</f>
        <v>1</v>
      </c>
      <c r="E106" s="18">
        <f>'Monthly Arrest - 60+'!E106</f>
        <v>1</v>
      </c>
      <c r="F106" s="19">
        <f t="shared" si="21"/>
        <v>3</v>
      </c>
      <c r="G106" s="18">
        <f>'Monthly Arrest - 60+'!P106</f>
        <v>0</v>
      </c>
      <c r="H106" s="18">
        <f>'Monthly Arrest - 60+'!Q106</f>
        <v>0</v>
      </c>
      <c r="I106" s="18">
        <f>'Monthly Arrest - 60+'!R106</f>
        <v>1</v>
      </c>
      <c r="J106" s="19">
        <f t="shared" si="22"/>
        <v>1</v>
      </c>
      <c r="K106" s="35"/>
      <c r="L106" s="20">
        <f>SUM(C106:J106)+SUM('[1]Arrest 25 - 59'!C100:I100)+SUM('[1]Arrest 18 - 24'!C100:I100)+SUM('[1]Arrest - under 18'!C100:H100)</f>
        <v>8</v>
      </c>
    </row>
    <row r="107" spans="1:33" s="36" customFormat="1" x14ac:dyDescent="0.25">
      <c r="A107" s="21" t="s">
        <v>55</v>
      </c>
      <c r="B107" s="39" t="s">
        <v>5</v>
      </c>
      <c r="C107" s="23">
        <f>'Monthly Arrest - 60+'!C107</f>
        <v>0</v>
      </c>
      <c r="D107" s="23">
        <f>'Monthly Arrest - 60+'!D107</f>
        <v>0</v>
      </c>
      <c r="E107" s="23">
        <f>'Monthly Arrest - 60+'!E107</f>
        <v>0</v>
      </c>
      <c r="F107" s="24">
        <f t="shared" si="21"/>
        <v>0</v>
      </c>
      <c r="G107" s="23">
        <f>'Monthly Arrest - 60+'!P107</f>
        <v>0</v>
      </c>
      <c r="H107" s="23">
        <f>'Monthly Arrest - 60+'!Q107</f>
        <v>0</v>
      </c>
      <c r="I107" s="23">
        <f>'Monthly Arrest - 60+'!R107</f>
        <v>0</v>
      </c>
      <c r="J107" s="24">
        <f t="shared" si="22"/>
        <v>0</v>
      </c>
      <c r="K107" s="35"/>
      <c r="L107" s="20">
        <f>SUM(C107:J107)+SUM('[1]Arrest 25 - 59'!C101:I101)+SUM('[1]Arrest 18 - 24'!C101:I101)+SUM('[1]Arrest - under 18'!C101:H101)</f>
        <v>0</v>
      </c>
    </row>
    <row r="108" spans="1:33" s="36" customFormat="1" ht="15.75" thickBot="1" x14ac:dyDescent="0.3">
      <c r="A108" s="25"/>
      <c r="B108" s="40" t="s">
        <v>6</v>
      </c>
      <c r="C108" s="27">
        <f>'Monthly Arrest - 60+'!C108</f>
        <v>0</v>
      </c>
      <c r="D108" s="27">
        <f>'Monthly Arrest - 60+'!D108</f>
        <v>0</v>
      </c>
      <c r="E108" s="27">
        <f>'Monthly Arrest - 60+'!E108</f>
        <v>0</v>
      </c>
      <c r="F108" s="28">
        <f t="shared" si="21"/>
        <v>0</v>
      </c>
      <c r="G108" s="27">
        <f>'Monthly Arrest - 60+'!P108</f>
        <v>0</v>
      </c>
      <c r="H108" s="27">
        <f>'Monthly Arrest - 60+'!Q108</f>
        <v>0</v>
      </c>
      <c r="I108" s="27">
        <f>'Monthly Arrest - 60+'!R108</f>
        <v>0</v>
      </c>
      <c r="J108" s="28">
        <f t="shared" si="22"/>
        <v>0</v>
      </c>
      <c r="K108" s="35"/>
      <c r="L108" s="29">
        <f>SUM(C108:J108)+SUM('[1]Arrest 25 - 59'!C102:I102)+SUM('[1]Arrest 18 - 24'!C102:I102)+SUM('[1]Arrest - under 18'!C102:H102)</f>
        <v>0</v>
      </c>
    </row>
    <row r="109" spans="1:33" s="36" customFormat="1" ht="15.75" thickTop="1" x14ac:dyDescent="0.25">
      <c r="A109" s="30" t="s">
        <v>56</v>
      </c>
      <c r="B109" s="31" t="s">
        <v>5</v>
      </c>
      <c r="C109" s="32">
        <f>C93+C95+C97+C99+C101+C103+C105+C107</f>
        <v>3</v>
      </c>
      <c r="D109" s="32">
        <f t="shared" ref="D109:F110" si="23">D93+D95+D97+D99+D101+D103+D105+D107</f>
        <v>4</v>
      </c>
      <c r="E109" s="32">
        <f t="shared" si="23"/>
        <v>2</v>
      </c>
      <c r="F109" s="59">
        <f t="shared" si="23"/>
        <v>9</v>
      </c>
      <c r="G109" s="32">
        <f>G93+G95+G97+G99+G101+G103+G105+G107</f>
        <v>6</v>
      </c>
      <c r="H109" s="32">
        <f t="shared" ref="H109:J110" si="24">H93+H95+H97+H99+H101+H103+H105+H107</f>
        <v>2</v>
      </c>
      <c r="I109" s="32">
        <f t="shared" si="24"/>
        <v>1</v>
      </c>
      <c r="J109" s="32">
        <f t="shared" si="24"/>
        <v>9</v>
      </c>
      <c r="K109" s="35"/>
      <c r="L109" s="9">
        <f>SUM(C109:J109)+SUM('[1]Arrest 25 - 59'!C103:I103)+SUM('[1]Arrest 18 - 24'!C103:I103)+SUM('[1]Arrest - under 18'!C103:H103)</f>
        <v>36</v>
      </c>
    </row>
    <row r="110" spans="1:33" s="36" customFormat="1" x14ac:dyDescent="0.25">
      <c r="A110" s="30"/>
      <c r="B110" s="31" t="s">
        <v>6</v>
      </c>
      <c r="C110" s="32">
        <f>C94+C96+C98+C100+C102+C104+C106+C108</f>
        <v>1</v>
      </c>
      <c r="D110" s="32">
        <f t="shared" si="23"/>
        <v>1</v>
      </c>
      <c r="E110" s="32">
        <f t="shared" si="23"/>
        <v>1</v>
      </c>
      <c r="F110" s="59">
        <f t="shared" si="23"/>
        <v>3</v>
      </c>
      <c r="G110" s="32">
        <f>G94+G96+G98+G100+G102+G104+G106+G108</f>
        <v>0</v>
      </c>
      <c r="H110" s="32">
        <f t="shared" si="24"/>
        <v>2</v>
      </c>
      <c r="I110" s="32">
        <f t="shared" si="24"/>
        <v>1</v>
      </c>
      <c r="J110" s="32">
        <f t="shared" si="24"/>
        <v>3</v>
      </c>
      <c r="K110" s="35"/>
      <c r="L110" s="9">
        <f>SUM(C110:J110)+SUM('[1]Arrest 25 - 59'!C104:I104)+SUM('[1]Arrest 18 - 24'!C104:I104)+SUM('[1]Arrest - under 18'!C104:H104)</f>
        <v>12</v>
      </c>
    </row>
    <row r="111" spans="1:33" s="36" customFormat="1" x14ac:dyDescent="0.25">
      <c r="A111" s="33"/>
      <c r="B111" s="39"/>
      <c r="C111" s="23"/>
      <c r="D111" s="23"/>
      <c r="E111" s="23"/>
      <c r="F111" s="23"/>
      <c r="G111" s="23"/>
      <c r="H111" s="23"/>
      <c r="I111" s="23"/>
      <c r="J111" s="23"/>
      <c r="K111" s="35"/>
      <c r="L111" s="56"/>
    </row>
    <row r="112" spans="1:33" s="10" customFormat="1" x14ac:dyDescent="0.25">
      <c r="A112" s="49" t="s">
        <v>57</v>
      </c>
      <c r="B112" s="55"/>
      <c r="C112" s="51" t="s">
        <v>1</v>
      </c>
      <c r="D112" s="51"/>
      <c r="E112" s="51"/>
      <c r="F112" s="51"/>
      <c r="G112" s="51" t="s">
        <v>2</v>
      </c>
      <c r="H112" s="51"/>
      <c r="I112" s="51"/>
      <c r="J112" s="51"/>
      <c r="K112" s="8"/>
      <c r="L112" s="9" t="s">
        <v>3</v>
      </c>
    </row>
    <row r="113" spans="1:33" s="10" customFormat="1" ht="15.75" thickBot="1" x14ac:dyDescent="0.3">
      <c r="A113" s="5"/>
      <c r="B113" s="6"/>
      <c r="C113" s="7" t="s">
        <v>66</v>
      </c>
      <c r="D113" s="7" t="s">
        <v>67</v>
      </c>
      <c r="E113" s="7" t="s">
        <v>68</v>
      </c>
      <c r="F113" s="7" t="s">
        <v>61</v>
      </c>
      <c r="G113" s="7" t="s">
        <v>66</v>
      </c>
      <c r="H113" s="7" t="s">
        <v>67</v>
      </c>
      <c r="I113" s="7" t="s">
        <v>68</v>
      </c>
      <c r="J113" s="7" t="s">
        <v>61</v>
      </c>
      <c r="K113" s="8"/>
      <c r="L113" s="9"/>
    </row>
    <row r="114" spans="1:33" s="36" customFormat="1" ht="15.75" thickTop="1" x14ac:dyDescent="0.25">
      <c r="A114" s="11" t="s">
        <v>58</v>
      </c>
      <c r="B114" s="12" t="s">
        <v>5</v>
      </c>
      <c r="C114" s="13">
        <f>'Monthly Arrest - 60+'!C114</f>
        <v>0</v>
      </c>
      <c r="D114" s="13">
        <f>'Monthly Arrest - 60+'!D114</f>
        <v>0</v>
      </c>
      <c r="E114" s="13">
        <f>'Monthly Arrest - 60+'!E114</f>
        <v>0</v>
      </c>
      <c r="F114" s="14">
        <f t="shared" ref="F114:F117" si="25">SUM(C114:E114)</f>
        <v>0</v>
      </c>
      <c r="G114" s="13">
        <f>'Monthly Arrest - 60+'!P114</f>
        <v>0</v>
      </c>
      <c r="H114" s="13">
        <f>'Monthly Arrest - 60+'!Q114</f>
        <v>0</v>
      </c>
      <c r="I114" s="13">
        <f>'Monthly Arrest - 60+'!R114</f>
        <v>0</v>
      </c>
      <c r="J114" s="14">
        <f t="shared" ref="J114:J117" si="26">SUM(G114:I114)</f>
        <v>0</v>
      </c>
      <c r="K114" s="35"/>
      <c r="L114" s="15">
        <f>SUM(C114:J114)+SUM('[1]Arrest 25 - 59'!C107:I107)+SUM('[1]Arrest 18 - 24'!C107:I107)+SUM('[1]Arrest - under 18'!C107:H107)</f>
        <v>0</v>
      </c>
    </row>
    <row r="115" spans="1:33" s="36" customFormat="1" x14ac:dyDescent="0.25">
      <c r="A115" s="16"/>
      <c r="B115" s="17" t="s">
        <v>6</v>
      </c>
      <c r="C115" s="18">
        <f>'Monthly Arrest - 60+'!C115</f>
        <v>0</v>
      </c>
      <c r="D115" s="18">
        <f>'Monthly Arrest - 60+'!D115</f>
        <v>0</v>
      </c>
      <c r="E115" s="18">
        <f>'Monthly Arrest - 60+'!E115</f>
        <v>0</v>
      </c>
      <c r="F115" s="19">
        <f t="shared" si="25"/>
        <v>0</v>
      </c>
      <c r="G115" s="18">
        <f>'Monthly Arrest - 60+'!P115</f>
        <v>0</v>
      </c>
      <c r="H115" s="18">
        <f>'Monthly Arrest - 60+'!Q115</f>
        <v>0</v>
      </c>
      <c r="I115" s="18">
        <f>'Monthly Arrest - 60+'!R115</f>
        <v>0</v>
      </c>
      <c r="J115" s="19">
        <f t="shared" si="26"/>
        <v>0</v>
      </c>
      <c r="K115" s="35"/>
      <c r="L115" s="20">
        <f>SUM(C115:J115)+SUM('[1]Arrest 25 - 59'!C108:I108)+SUM('[1]Arrest 18 - 24'!C108:I108)+SUM('[1]Arrest - under 18'!C108:H108)</f>
        <v>0</v>
      </c>
    </row>
    <row r="116" spans="1:33" s="36" customFormat="1" x14ac:dyDescent="0.25">
      <c r="A116" s="21" t="s">
        <v>59</v>
      </c>
      <c r="B116" s="22" t="s">
        <v>5</v>
      </c>
      <c r="C116" s="23">
        <f>'Monthly Arrest - 60+'!C116</f>
        <v>0</v>
      </c>
      <c r="D116" s="23">
        <f>'Monthly Arrest - 60+'!D116</f>
        <v>0</v>
      </c>
      <c r="E116" s="23">
        <f>'Monthly Arrest - 60+'!E116</f>
        <v>0</v>
      </c>
      <c r="F116" s="24">
        <f t="shared" si="25"/>
        <v>0</v>
      </c>
      <c r="G116" s="23">
        <f>'Monthly Arrest - 60+'!P116</f>
        <v>0</v>
      </c>
      <c r="H116" s="23">
        <f>'Monthly Arrest - 60+'!Q116</f>
        <v>0</v>
      </c>
      <c r="I116" s="23">
        <f>'Monthly Arrest - 60+'!R116</f>
        <v>0</v>
      </c>
      <c r="J116" s="24">
        <f t="shared" si="26"/>
        <v>0</v>
      </c>
      <c r="K116" s="35"/>
      <c r="L116" s="20">
        <f>SUM(C116:J116)+SUM('[1]Arrest 25 - 59'!C109:I109)+SUM('[1]Arrest 18 - 24'!C109:I109)+SUM('[1]Arrest - under 18'!C109:H109)</f>
        <v>0</v>
      </c>
    </row>
    <row r="117" spans="1:33" s="36" customFormat="1" ht="15.75" thickBot="1" x14ac:dyDescent="0.3">
      <c r="A117" s="25"/>
      <c r="B117" s="26" t="s">
        <v>6</v>
      </c>
      <c r="C117" s="27">
        <f>'Monthly Arrest - 60+'!C117</f>
        <v>0</v>
      </c>
      <c r="D117" s="27">
        <f>'Monthly Arrest - 60+'!D117</f>
        <v>0</v>
      </c>
      <c r="E117" s="27">
        <f>'Monthly Arrest - 60+'!E117</f>
        <v>0</v>
      </c>
      <c r="F117" s="28">
        <f t="shared" si="25"/>
        <v>0</v>
      </c>
      <c r="G117" s="27">
        <f>'Monthly Arrest - 60+'!P117</f>
        <v>0</v>
      </c>
      <c r="H117" s="27">
        <f>'Monthly Arrest - 60+'!Q117</f>
        <v>0</v>
      </c>
      <c r="I117" s="27">
        <f>'Monthly Arrest - 60+'!R117</f>
        <v>0</v>
      </c>
      <c r="J117" s="28">
        <f t="shared" si="26"/>
        <v>0</v>
      </c>
      <c r="K117" s="35"/>
      <c r="L117" s="29">
        <f>SUM(C117:J117)+SUM('[1]Arrest 25 - 59'!C110:I110)+SUM('[1]Arrest 18 - 24'!C110:I110)+SUM('[1]Arrest - under 18'!C110:H110)</f>
        <v>0</v>
      </c>
    </row>
    <row r="118" spans="1:33" ht="15.75" thickTop="1" x14ac:dyDescent="0.25">
      <c r="A118" s="57" t="s">
        <v>60</v>
      </c>
      <c r="B118" s="46" t="s">
        <v>5</v>
      </c>
      <c r="C118" s="43">
        <f>C114+C116</f>
        <v>0</v>
      </c>
      <c r="D118" s="43">
        <f t="shared" ref="D118:F119" si="27">D114+D116</f>
        <v>0</v>
      </c>
      <c r="E118" s="43">
        <f t="shared" si="27"/>
        <v>0</v>
      </c>
      <c r="F118" s="54">
        <f t="shared" si="27"/>
        <v>0</v>
      </c>
      <c r="G118" s="43">
        <f>G114+G116</f>
        <v>0</v>
      </c>
      <c r="H118" s="43">
        <f t="shared" ref="H118:J119" si="28">H114+H116</f>
        <v>0</v>
      </c>
      <c r="I118" s="43">
        <f t="shared" si="28"/>
        <v>0</v>
      </c>
      <c r="J118" s="43">
        <f t="shared" si="28"/>
        <v>0</v>
      </c>
      <c r="L118" s="9">
        <f>SUM(C118:J118)+SUM('[1]Arrest 25 - 59'!C111:I111)+SUM('[1]Arrest 18 - 24'!C111:I111)+SUM('[1]Arrest - under 18'!C111:H111)</f>
        <v>0</v>
      </c>
    </row>
    <row r="119" spans="1:33" x14ac:dyDescent="0.25">
      <c r="A119" s="41"/>
      <c r="B119" s="46" t="s">
        <v>6</v>
      </c>
      <c r="C119" s="43">
        <f>C115+C117</f>
        <v>0</v>
      </c>
      <c r="D119" s="43">
        <f t="shared" si="27"/>
        <v>0</v>
      </c>
      <c r="E119" s="43">
        <f t="shared" si="27"/>
        <v>0</v>
      </c>
      <c r="F119" s="54">
        <f t="shared" si="27"/>
        <v>0</v>
      </c>
      <c r="G119" s="43">
        <f>G115+G117</f>
        <v>0</v>
      </c>
      <c r="H119" s="43">
        <f t="shared" si="28"/>
        <v>0</v>
      </c>
      <c r="I119" s="43">
        <f t="shared" si="28"/>
        <v>0</v>
      </c>
      <c r="J119" s="43">
        <f t="shared" si="28"/>
        <v>0</v>
      </c>
      <c r="L119" s="9">
        <f>SUM(C119:J119)+SUM('[1]Arrest 25 - 59'!C112:I112)+SUM('[1]Arrest 18 - 24'!C112:I112)+SUM('[1]Arrest - under 18'!C112:H112)</f>
        <v>0</v>
      </c>
    </row>
    <row r="120" spans="1:33" s="3" customFormat="1" x14ac:dyDescent="0.25">
      <c r="A120" s="44"/>
      <c r="B120" s="47"/>
      <c r="C120" s="48"/>
      <c r="D120" s="48"/>
      <c r="E120" s="48"/>
      <c r="F120" s="48"/>
      <c r="G120" s="48"/>
      <c r="H120" s="48"/>
      <c r="I120" s="48"/>
      <c r="J120" s="48"/>
      <c r="L120" s="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</sheetData>
  <pageMargins left="0.7" right="0.7" top="0.75" bottom="0.75" header="0.3" footer="0.3"/>
  <pageSetup scale="71" orientation="portrait" r:id="rId1"/>
  <headerFooter>
    <oddHeader>&amp;C2017 Adult Arrests
60+ Years of Age</oddHeader>
  </headerFooter>
  <rowBreaks count="1" manualBreakCount="1"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U120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7.5703125" style="58" customWidth="1"/>
    <col min="2" max="2" width="9.140625" style="2"/>
    <col min="3" max="24" width="10.140625" style="3" customWidth="1"/>
    <col min="25" max="25" width="9.140625" style="3"/>
    <col min="26" max="26" width="9.140625" style="4"/>
    <col min="27" max="16384" width="9.140625" style="2"/>
  </cols>
  <sheetData>
    <row r="1" spans="1:26" ht="15.75" x14ac:dyDescent="0.25">
      <c r="A1" s="1" t="s">
        <v>92</v>
      </c>
    </row>
    <row r="2" spans="1:26" s="10" customFormat="1" x14ac:dyDescent="0.25">
      <c r="A2" s="5" t="s">
        <v>0</v>
      </c>
      <c r="B2" s="6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9" t="s">
        <v>3</v>
      </c>
    </row>
    <row r="3" spans="1:26" s="10" customFormat="1" ht="15.75" thickBot="1" x14ac:dyDescent="0.3">
      <c r="A3" s="5"/>
      <c r="B3" s="6"/>
      <c r="C3" s="7" t="s">
        <v>61</v>
      </c>
      <c r="D3" s="7" t="s">
        <v>62</v>
      </c>
      <c r="E3" s="7" t="s">
        <v>63</v>
      </c>
      <c r="F3" s="7" t="s">
        <v>64</v>
      </c>
      <c r="G3" s="60" t="s">
        <v>74</v>
      </c>
      <c r="H3" s="60" t="s">
        <v>75</v>
      </c>
      <c r="I3" s="7" t="s">
        <v>76</v>
      </c>
      <c r="J3" s="7" t="s">
        <v>77</v>
      </c>
      <c r="K3" s="60" t="s">
        <v>74</v>
      </c>
      <c r="L3" s="60" t="s">
        <v>78</v>
      </c>
      <c r="M3" s="60" t="s">
        <v>74</v>
      </c>
      <c r="N3" s="7" t="s">
        <v>61</v>
      </c>
      <c r="O3" s="7" t="s">
        <v>62</v>
      </c>
      <c r="P3" s="7" t="s">
        <v>63</v>
      </c>
      <c r="Q3" s="7" t="s">
        <v>64</v>
      </c>
      <c r="R3" s="60" t="s">
        <v>74</v>
      </c>
      <c r="S3" s="60" t="s">
        <v>75</v>
      </c>
      <c r="T3" s="7" t="s">
        <v>76</v>
      </c>
      <c r="U3" s="7" t="s">
        <v>77</v>
      </c>
      <c r="V3" s="60" t="s">
        <v>74</v>
      </c>
      <c r="W3" s="60" t="s">
        <v>78</v>
      </c>
      <c r="X3" s="60" t="s">
        <v>74</v>
      </c>
      <c r="Y3" s="8"/>
      <c r="Z3" s="9"/>
    </row>
    <row r="4" spans="1:26" ht="15.75" thickTop="1" x14ac:dyDescent="0.25">
      <c r="A4" s="11" t="s">
        <v>4</v>
      </c>
      <c r="B4" s="12" t="s">
        <v>5</v>
      </c>
      <c r="C4" s="13">
        <f>'Q1 Summary Arrest - 60+'!F4</f>
        <v>0</v>
      </c>
      <c r="D4" s="13">
        <f>'Q2 Summary Arrest - 60+'!F4</f>
        <v>0</v>
      </c>
      <c r="E4" s="13">
        <f>'Q3 Summary Arrest - 60+'!F4</f>
        <v>0</v>
      </c>
      <c r="F4" s="13">
        <f>'Q4 Summary Arrest - 60+'!F4</f>
        <v>0</v>
      </c>
      <c r="G4" s="61">
        <f>SUM(C4:F4)</f>
        <v>0</v>
      </c>
      <c r="H4" s="61">
        <f>'QTR Summary Arrest - 60+ (2)'!G4</f>
        <v>0</v>
      </c>
      <c r="I4" s="13">
        <f>'Jan-Jun Arrest - 60+'!I4</f>
        <v>0</v>
      </c>
      <c r="J4" s="13">
        <f>'Jul-Dec Arrest - 60+'!I4</f>
        <v>0</v>
      </c>
      <c r="K4" s="61">
        <f>J4+I4</f>
        <v>0</v>
      </c>
      <c r="L4" s="61">
        <f>'Monthly Arrest - 60+'!O4</f>
        <v>0</v>
      </c>
      <c r="M4" s="66">
        <f>'YTD Arrest - 60+'!C4</f>
        <v>0</v>
      </c>
      <c r="N4" s="13">
        <f>'Q1 Summary Arrest - 60+'!J4</f>
        <v>0</v>
      </c>
      <c r="O4" s="13">
        <f>'Q2 Summary Arrest - 60+'!J4</f>
        <v>0</v>
      </c>
      <c r="P4" s="13">
        <f>'Q3 Summary Arrest - 60+'!J4</f>
        <v>0</v>
      </c>
      <c r="Q4" s="13">
        <f>'Q4 Summary Arrest - 60+'!J4</f>
        <v>0</v>
      </c>
      <c r="R4" s="61">
        <f>SUM(N4:Q4)</f>
        <v>0</v>
      </c>
      <c r="S4" s="61">
        <f>'QTR Summary Arrest - 60+ (2)'!L4</f>
        <v>0</v>
      </c>
      <c r="T4" s="13">
        <f>'Jan-Jun Arrest - 60+'!P4</f>
        <v>0</v>
      </c>
      <c r="U4" s="13">
        <f>'Jul-Dec Arrest - 60+'!P4</f>
        <v>0</v>
      </c>
      <c r="V4" s="61">
        <f>U4+T4</f>
        <v>0</v>
      </c>
      <c r="W4" s="61">
        <f>'Monthly Arrest - 60+'!AB4</f>
        <v>0</v>
      </c>
      <c r="X4" s="66">
        <f>'YTD Arrest - 60+'!D4</f>
        <v>0</v>
      </c>
      <c r="Z4" s="15">
        <f>SUM(C4:X4)+SUM('[1]Arrest 25 - 59'!C3:I3)+SUM('[1]Arrest 18 - 24'!C3:I3)+SUM('[1]Arrest - under 18'!C3:H3)</f>
        <v>0</v>
      </c>
    </row>
    <row r="5" spans="1:26" x14ac:dyDescent="0.25">
      <c r="A5" s="16"/>
      <c r="B5" s="17" t="s">
        <v>6</v>
      </c>
      <c r="C5" s="18">
        <f>'Q1 Summary Arrest - 60+'!F5</f>
        <v>0</v>
      </c>
      <c r="D5" s="18">
        <f>'Q2 Summary Arrest - 60+'!F5</f>
        <v>0</v>
      </c>
      <c r="E5" s="18">
        <f>'Q3 Summary Arrest - 60+'!F5</f>
        <v>0</v>
      </c>
      <c r="F5" s="18">
        <f>'Q4 Summary Arrest - 60+'!F5</f>
        <v>0</v>
      </c>
      <c r="G5" s="62">
        <f t="shared" ref="G5:G21" si="0">SUM(C5:F5)</f>
        <v>0</v>
      </c>
      <c r="H5" s="62">
        <f>'QTR Summary Arrest - 60+ (2)'!G5</f>
        <v>0</v>
      </c>
      <c r="I5" s="18">
        <f>'Jan-Jun Arrest - 60+'!I5</f>
        <v>0</v>
      </c>
      <c r="J5" s="18">
        <f>'Jul-Dec Arrest - 60+'!I5</f>
        <v>0</v>
      </c>
      <c r="K5" s="62">
        <f t="shared" ref="K5:K21" si="1">J5+I5</f>
        <v>0</v>
      </c>
      <c r="L5" s="62">
        <f>'Monthly Arrest - 60+'!O5</f>
        <v>0</v>
      </c>
      <c r="M5" s="67">
        <f>'YTD Arrest - 60+'!C5</f>
        <v>0</v>
      </c>
      <c r="N5" s="18">
        <f>'Q1 Summary Arrest - 60+'!J5</f>
        <v>0</v>
      </c>
      <c r="O5" s="18">
        <f>'Q2 Summary Arrest - 60+'!J5</f>
        <v>0</v>
      </c>
      <c r="P5" s="18">
        <f>'Q3 Summary Arrest - 60+'!J5</f>
        <v>0</v>
      </c>
      <c r="Q5" s="18">
        <f>'Q4 Summary Arrest - 60+'!J5</f>
        <v>0</v>
      </c>
      <c r="R5" s="62">
        <f t="shared" ref="R5:R21" si="2">SUM(N5:Q5)</f>
        <v>0</v>
      </c>
      <c r="S5" s="62">
        <f>'QTR Summary Arrest - 60+ (2)'!L5</f>
        <v>0</v>
      </c>
      <c r="T5" s="18">
        <f>'Jan-Jun Arrest - 60+'!P5</f>
        <v>0</v>
      </c>
      <c r="U5" s="18">
        <f>'Jul-Dec Arrest - 60+'!P5</f>
        <v>0</v>
      </c>
      <c r="V5" s="62">
        <f t="shared" ref="V5:V21" si="3">U5+T5</f>
        <v>0</v>
      </c>
      <c r="W5" s="62">
        <f>'Monthly Arrest - 60+'!AB5</f>
        <v>0</v>
      </c>
      <c r="X5" s="67">
        <f>'YTD Arrest - 60+'!D5</f>
        <v>0</v>
      </c>
      <c r="Z5" s="20">
        <f>SUM(C5:X5)+SUM('[1]Arrest 25 - 59'!C4:I4)+SUM('[1]Arrest 18 - 24'!C4:I4)+SUM('[1]Arrest - under 18'!C4:H4)</f>
        <v>0</v>
      </c>
    </row>
    <row r="6" spans="1:26" x14ac:dyDescent="0.25">
      <c r="A6" s="21" t="s">
        <v>7</v>
      </c>
      <c r="B6" s="22" t="s">
        <v>5</v>
      </c>
      <c r="C6" s="23">
        <f>'Q1 Summary Arrest - 60+'!F6</f>
        <v>0</v>
      </c>
      <c r="D6" s="23">
        <f>'Q2 Summary Arrest - 60+'!F6</f>
        <v>0</v>
      </c>
      <c r="E6" s="23">
        <f>'Q3 Summary Arrest - 60+'!F6</f>
        <v>0</v>
      </c>
      <c r="F6" s="23">
        <f>'Q4 Summary Arrest - 60+'!F6</f>
        <v>0</v>
      </c>
      <c r="G6" s="63">
        <f t="shared" si="0"/>
        <v>0</v>
      </c>
      <c r="H6" s="63">
        <f>'QTR Summary Arrest - 60+ (2)'!G6</f>
        <v>0</v>
      </c>
      <c r="I6" s="23">
        <f>'Jan-Jun Arrest - 60+'!I6</f>
        <v>0</v>
      </c>
      <c r="J6" s="23">
        <f>'Jul-Dec Arrest - 60+'!I6</f>
        <v>0</v>
      </c>
      <c r="K6" s="63">
        <f t="shared" si="1"/>
        <v>0</v>
      </c>
      <c r="L6" s="63">
        <f>'Monthly Arrest - 60+'!O6</f>
        <v>0</v>
      </c>
      <c r="M6" s="68">
        <f>'YTD Arrest - 60+'!C6</f>
        <v>0</v>
      </c>
      <c r="N6" s="23">
        <f>'Q1 Summary Arrest - 60+'!J6</f>
        <v>0</v>
      </c>
      <c r="O6" s="23">
        <f>'Q2 Summary Arrest - 60+'!J6</f>
        <v>0</v>
      </c>
      <c r="P6" s="23">
        <f>'Q3 Summary Arrest - 60+'!J6</f>
        <v>0</v>
      </c>
      <c r="Q6" s="23">
        <f>'Q4 Summary Arrest - 60+'!J6</f>
        <v>0</v>
      </c>
      <c r="R6" s="63">
        <f t="shared" si="2"/>
        <v>0</v>
      </c>
      <c r="S6" s="63">
        <f>'QTR Summary Arrest - 60+ (2)'!L6</f>
        <v>0</v>
      </c>
      <c r="T6" s="23">
        <f>'Jan-Jun Arrest - 60+'!P6</f>
        <v>0</v>
      </c>
      <c r="U6" s="23">
        <f>'Jul-Dec Arrest - 60+'!P6</f>
        <v>0</v>
      </c>
      <c r="V6" s="63">
        <f t="shared" si="3"/>
        <v>0</v>
      </c>
      <c r="W6" s="63">
        <f>'Monthly Arrest - 60+'!AB6</f>
        <v>0</v>
      </c>
      <c r="X6" s="68">
        <f>'YTD Arrest - 60+'!D6</f>
        <v>0</v>
      </c>
      <c r="Z6" s="20">
        <f>SUM(C6:X6)+SUM('[1]Arrest 25 - 59'!C5:I5)+SUM('[1]Arrest 18 - 24'!C5:I5)+SUM('[1]Arrest - under 18'!C5:H5)</f>
        <v>0</v>
      </c>
    </row>
    <row r="7" spans="1:26" x14ac:dyDescent="0.25">
      <c r="A7" s="16"/>
      <c r="B7" s="17" t="s">
        <v>6</v>
      </c>
      <c r="C7" s="18">
        <f>'Q1 Summary Arrest - 60+'!F7</f>
        <v>0</v>
      </c>
      <c r="D7" s="18">
        <f>'Q2 Summary Arrest - 60+'!F7</f>
        <v>0</v>
      </c>
      <c r="E7" s="18">
        <f>'Q3 Summary Arrest - 60+'!F7</f>
        <v>0</v>
      </c>
      <c r="F7" s="18">
        <f>'Q4 Summary Arrest - 60+'!F7</f>
        <v>0</v>
      </c>
      <c r="G7" s="62">
        <f t="shared" si="0"/>
        <v>0</v>
      </c>
      <c r="H7" s="62">
        <f>'QTR Summary Arrest - 60+ (2)'!G7</f>
        <v>0</v>
      </c>
      <c r="I7" s="18">
        <f>'Jan-Jun Arrest - 60+'!I7</f>
        <v>0</v>
      </c>
      <c r="J7" s="18">
        <f>'Jul-Dec Arrest - 60+'!I7</f>
        <v>0</v>
      </c>
      <c r="K7" s="62">
        <f t="shared" si="1"/>
        <v>0</v>
      </c>
      <c r="L7" s="62">
        <f>'Monthly Arrest - 60+'!O7</f>
        <v>0</v>
      </c>
      <c r="M7" s="67">
        <f>'YTD Arrest - 60+'!C7</f>
        <v>0</v>
      </c>
      <c r="N7" s="18">
        <f>'Q1 Summary Arrest - 60+'!J7</f>
        <v>0</v>
      </c>
      <c r="O7" s="18">
        <f>'Q2 Summary Arrest - 60+'!J7</f>
        <v>0</v>
      </c>
      <c r="P7" s="18">
        <f>'Q3 Summary Arrest - 60+'!J7</f>
        <v>0</v>
      </c>
      <c r="Q7" s="18">
        <f>'Q4 Summary Arrest - 60+'!J7</f>
        <v>0</v>
      </c>
      <c r="R7" s="62">
        <f t="shared" si="2"/>
        <v>0</v>
      </c>
      <c r="S7" s="62">
        <f>'QTR Summary Arrest - 60+ (2)'!L7</f>
        <v>0</v>
      </c>
      <c r="T7" s="18">
        <f>'Jan-Jun Arrest - 60+'!P7</f>
        <v>0</v>
      </c>
      <c r="U7" s="18">
        <f>'Jul-Dec Arrest - 60+'!P7</f>
        <v>0</v>
      </c>
      <c r="V7" s="62">
        <f t="shared" si="3"/>
        <v>0</v>
      </c>
      <c r="W7" s="62">
        <f>'Monthly Arrest - 60+'!AB7</f>
        <v>0</v>
      </c>
      <c r="X7" s="67">
        <f>'YTD Arrest - 60+'!D7</f>
        <v>0</v>
      </c>
      <c r="Z7" s="20">
        <f>SUM(C7:X7)+SUM('[1]Arrest 25 - 59'!C6:I6)+SUM('[1]Arrest 18 - 24'!C6:I6)+SUM('[1]Arrest - under 18'!C6:H6)</f>
        <v>0</v>
      </c>
    </row>
    <row r="8" spans="1:26" x14ac:dyDescent="0.25">
      <c r="A8" s="21" t="s">
        <v>8</v>
      </c>
      <c r="B8" s="22" t="s">
        <v>5</v>
      </c>
      <c r="C8" s="23">
        <f>'Q1 Summary Arrest - 60+'!F8</f>
        <v>0</v>
      </c>
      <c r="D8" s="23">
        <f>'Q2 Summary Arrest - 60+'!F8</f>
        <v>0</v>
      </c>
      <c r="E8" s="23">
        <f>'Q3 Summary Arrest - 60+'!F8</f>
        <v>0</v>
      </c>
      <c r="F8" s="23">
        <f>'Q4 Summary Arrest - 60+'!F8</f>
        <v>0</v>
      </c>
      <c r="G8" s="63">
        <f t="shared" si="0"/>
        <v>0</v>
      </c>
      <c r="H8" s="63">
        <f>'QTR Summary Arrest - 60+ (2)'!G8</f>
        <v>0</v>
      </c>
      <c r="I8" s="23">
        <f>'Jan-Jun Arrest - 60+'!I8</f>
        <v>0</v>
      </c>
      <c r="J8" s="23">
        <f>'Jul-Dec Arrest - 60+'!I8</f>
        <v>0</v>
      </c>
      <c r="K8" s="63">
        <f t="shared" si="1"/>
        <v>0</v>
      </c>
      <c r="L8" s="63">
        <f>'Monthly Arrest - 60+'!O8</f>
        <v>0</v>
      </c>
      <c r="M8" s="68">
        <f>'YTD Arrest - 60+'!C8</f>
        <v>0</v>
      </c>
      <c r="N8" s="23">
        <f>'Q1 Summary Arrest - 60+'!J8</f>
        <v>0</v>
      </c>
      <c r="O8" s="23">
        <f>'Q2 Summary Arrest - 60+'!J8</f>
        <v>0</v>
      </c>
      <c r="P8" s="23">
        <f>'Q3 Summary Arrest - 60+'!J8</f>
        <v>0</v>
      </c>
      <c r="Q8" s="23">
        <f>'Q4 Summary Arrest - 60+'!J8</f>
        <v>0</v>
      </c>
      <c r="R8" s="63">
        <f t="shared" si="2"/>
        <v>0</v>
      </c>
      <c r="S8" s="63">
        <f>'QTR Summary Arrest - 60+ (2)'!L8</f>
        <v>0</v>
      </c>
      <c r="T8" s="23">
        <f>'Jan-Jun Arrest - 60+'!P8</f>
        <v>0</v>
      </c>
      <c r="U8" s="23">
        <f>'Jul-Dec Arrest - 60+'!P8</f>
        <v>0</v>
      </c>
      <c r="V8" s="63">
        <f t="shared" si="3"/>
        <v>0</v>
      </c>
      <c r="W8" s="63">
        <f>'Monthly Arrest - 60+'!AB8</f>
        <v>0</v>
      </c>
      <c r="X8" s="68">
        <f>'YTD Arrest - 60+'!D8</f>
        <v>0</v>
      </c>
      <c r="Z8" s="20">
        <f>SUM(C8:X8)+SUM('[1]Arrest 25 - 59'!C7:I7)+SUM('[1]Arrest 18 - 24'!C7:I7)+SUM('[1]Arrest - under 18'!C7:H7)</f>
        <v>0</v>
      </c>
    </row>
    <row r="9" spans="1:26" x14ac:dyDescent="0.25">
      <c r="A9" s="16"/>
      <c r="B9" s="17" t="s">
        <v>6</v>
      </c>
      <c r="C9" s="18">
        <f>'Q1 Summary Arrest - 60+'!F9</f>
        <v>0</v>
      </c>
      <c r="D9" s="18">
        <f>'Q2 Summary Arrest - 60+'!F9</f>
        <v>0</v>
      </c>
      <c r="E9" s="18">
        <f>'Q3 Summary Arrest - 60+'!F9</f>
        <v>0</v>
      </c>
      <c r="F9" s="18">
        <f>'Q4 Summary Arrest - 60+'!F9</f>
        <v>0</v>
      </c>
      <c r="G9" s="62">
        <f t="shared" si="0"/>
        <v>0</v>
      </c>
      <c r="H9" s="62">
        <f>'QTR Summary Arrest - 60+ (2)'!G9</f>
        <v>0</v>
      </c>
      <c r="I9" s="18">
        <f>'Jan-Jun Arrest - 60+'!I9</f>
        <v>0</v>
      </c>
      <c r="J9" s="18">
        <f>'Jul-Dec Arrest - 60+'!I9</f>
        <v>0</v>
      </c>
      <c r="K9" s="62">
        <f t="shared" si="1"/>
        <v>0</v>
      </c>
      <c r="L9" s="62">
        <f>'Monthly Arrest - 60+'!O9</f>
        <v>0</v>
      </c>
      <c r="M9" s="67">
        <f>'YTD Arrest - 60+'!C9</f>
        <v>0</v>
      </c>
      <c r="N9" s="18">
        <f>'Q1 Summary Arrest - 60+'!J9</f>
        <v>0</v>
      </c>
      <c r="O9" s="18">
        <f>'Q2 Summary Arrest - 60+'!J9</f>
        <v>0</v>
      </c>
      <c r="P9" s="18">
        <f>'Q3 Summary Arrest - 60+'!J9</f>
        <v>0</v>
      </c>
      <c r="Q9" s="18">
        <f>'Q4 Summary Arrest - 60+'!J9</f>
        <v>0</v>
      </c>
      <c r="R9" s="62">
        <f t="shared" si="2"/>
        <v>0</v>
      </c>
      <c r="S9" s="62">
        <f>'QTR Summary Arrest - 60+ (2)'!L9</f>
        <v>0</v>
      </c>
      <c r="T9" s="18">
        <f>'Jan-Jun Arrest - 60+'!P9</f>
        <v>0</v>
      </c>
      <c r="U9" s="18">
        <f>'Jul-Dec Arrest - 60+'!P9</f>
        <v>0</v>
      </c>
      <c r="V9" s="62">
        <f t="shared" si="3"/>
        <v>0</v>
      </c>
      <c r="W9" s="62">
        <f>'Monthly Arrest - 60+'!AB9</f>
        <v>0</v>
      </c>
      <c r="X9" s="67">
        <f>'YTD Arrest - 60+'!D9</f>
        <v>0</v>
      </c>
      <c r="Z9" s="20">
        <f>SUM(C9:X9)+SUM('[1]Arrest 25 - 59'!C8:I8)+SUM('[1]Arrest 18 - 24'!C8:I8)+SUM('[1]Arrest - under 18'!C8:H8)</f>
        <v>0</v>
      </c>
    </row>
    <row r="10" spans="1:26" x14ac:dyDescent="0.25">
      <c r="A10" s="21" t="s">
        <v>9</v>
      </c>
      <c r="B10" s="22" t="s">
        <v>5</v>
      </c>
      <c r="C10" s="23">
        <f>'Q1 Summary Arrest - 60+'!F10</f>
        <v>0</v>
      </c>
      <c r="D10" s="23">
        <f>'Q2 Summary Arrest - 60+'!F10</f>
        <v>0</v>
      </c>
      <c r="E10" s="23">
        <f>'Q3 Summary Arrest - 60+'!F10</f>
        <v>0</v>
      </c>
      <c r="F10" s="23">
        <f>'Q4 Summary Arrest - 60+'!F10</f>
        <v>0</v>
      </c>
      <c r="G10" s="63">
        <f t="shared" si="0"/>
        <v>0</v>
      </c>
      <c r="H10" s="63">
        <f>'QTR Summary Arrest - 60+ (2)'!G10</f>
        <v>0</v>
      </c>
      <c r="I10" s="23">
        <f>'Jan-Jun Arrest - 60+'!I10</f>
        <v>0</v>
      </c>
      <c r="J10" s="23">
        <f>'Jul-Dec Arrest - 60+'!I10</f>
        <v>0</v>
      </c>
      <c r="K10" s="63">
        <f t="shared" si="1"/>
        <v>0</v>
      </c>
      <c r="L10" s="63">
        <f>'Monthly Arrest - 60+'!O10</f>
        <v>0</v>
      </c>
      <c r="M10" s="68">
        <f>'YTD Arrest - 60+'!C10</f>
        <v>0</v>
      </c>
      <c r="N10" s="23">
        <f>'Q1 Summary Arrest - 60+'!J10</f>
        <v>0</v>
      </c>
      <c r="O10" s="23">
        <f>'Q2 Summary Arrest - 60+'!J10</f>
        <v>0</v>
      </c>
      <c r="P10" s="23">
        <f>'Q3 Summary Arrest - 60+'!J10</f>
        <v>0</v>
      </c>
      <c r="Q10" s="23">
        <f>'Q4 Summary Arrest - 60+'!J10</f>
        <v>0</v>
      </c>
      <c r="R10" s="63">
        <f t="shared" si="2"/>
        <v>0</v>
      </c>
      <c r="S10" s="63">
        <f>'QTR Summary Arrest - 60+ (2)'!L10</f>
        <v>0</v>
      </c>
      <c r="T10" s="23">
        <f>'Jan-Jun Arrest - 60+'!P10</f>
        <v>0</v>
      </c>
      <c r="U10" s="23">
        <f>'Jul-Dec Arrest - 60+'!P10</f>
        <v>0</v>
      </c>
      <c r="V10" s="63">
        <f t="shared" si="3"/>
        <v>0</v>
      </c>
      <c r="W10" s="63">
        <f>'Monthly Arrest - 60+'!AB10</f>
        <v>0</v>
      </c>
      <c r="X10" s="68">
        <f>'YTD Arrest - 60+'!D10</f>
        <v>0</v>
      </c>
      <c r="Z10" s="20">
        <f>SUM(C10:X10)+SUM('[1]Arrest 25 - 59'!C9:I9)+SUM('[1]Arrest 18 - 24'!C9:I9)+SUM('[1]Arrest - under 18'!C9:H9)</f>
        <v>0</v>
      </c>
    </row>
    <row r="11" spans="1:26" x14ac:dyDescent="0.25">
      <c r="A11" s="16"/>
      <c r="B11" s="17" t="s">
        <v>6</v>
      </c>
      <c r="C11" s="18">
        <f>'Q1 Summary Arrest - 60+'!F11</f>
        <v>0</v>
      </c>
      <c r="D11" s="18">
        <f>'Q2 Summary Arrest - 60+'!F11</f>
        <v>0</v>
      </c>
      <c r="E11" s="18">
        <f>'Q3 Summary Arrest - 60+'!F11</f>
        <v>0</v>
      </c>
      <c r="F11" s="18">
        <f>'Q4 Summary Arrest - 60+'!F11</f>
        <v>0</v>
      </c>
      <c r="G11" s="62">
        <f t="shared" si="0"/>
        <v>0</v>
      </c>
      <c r="H11" s="62">
        <f>'QTR Summary Arrest - 60+ (2)'!G11</f>
        <v>0</v>
      </c>
      <c r="I11" s="18">
        <f>'Jan-Jun Arrest - 60+'!I11</f>
        <v>0</v>
      </c>
      <c r="J11" s="18">
        <f>'Jul-Dec Arrest - 60+'!I11</f>
        <v>0</v>
      </c>
      <c r="K11" s="62">
        <f t="shared" si="1"/>
        <v>0</v>
      </c>
      <c r="L11" s="62">
        <f>'Monthly Arrest - 60+'!O11</f>
        <v>0</v>
      </c>
      <c r="M11" s="67">
        <f>'YTD Arrest - 60+'!C11</f>
        <v>0</v>
      </c>
      <c r="N11" s="18">
        <f>'Q1 Summary Arrest - 60+'!J11</f>
        <v>0</v>
      </c>
      <c r="O11" s="18">
        <f>'Q2 Summary Arrest - 60+'!J11</f>
        <v>0</v>
      </c>
      <c r="P11" s="18">
        <f>'Q3 Summary Arrest - 60+'!J11</f>
        <v>0</v>
      </c>
      <c r="Q11" s="18">
        <f>'Q4 Summary Arrest - 60+'!J11</f>
        <v>0</v>
      </c>
      <c r="R11" s="62">
        <f t="shared" si="2"/>
        <v>0</v>
      </c>
      <c r="S11" s="62">
        <f>'QTR Summary Arrest - 60+ (2)'!L11</f>
        <v>0</v>
      </c>
      <c r="T11" s="18">
        <f>'Jan-Jun Arrest - 60+'!P11</f>
        <v>0</v>
      </c>
      <c r="U11" s="18">
        <f>'Jul-Dec Arrest - 60+'!P11</f>
        <v>0</v>
      </c>
      <c r="V11" s="62">
        <f t="shared" si="3"/>
        <v>0</v>
      </c>
      <c r="W11" s="62">
        <f>'Monthly Arrest - 60+'!AB11</f>
        <v>0</v>
      </c>
      <c r="X11" s="67">
        <f>'YTD Arrest - 60+'!D11</f>
        <v>0</v>
      </c>
      <c r="Z11" s="20">
        <f>SUM(C11:X11)+SUM('[1]Arrest 25 - 59'!C10:I10)+SUM('[1]Arrest 18 - 24'!C10:I10)+SUM('[1]Arrest - under 18'!C10:H10)</f>
        <v>0</v>
      </c>
    </row>
    <row r="12" spans="1:26" x14ac:dyDescent="0.25">
      <c r="A12" s="21" t="s">
        <v>10</v>
      </c>
      <c r="B12" s="22" t="s">
        <v>5</v>
      </c>
      <c r="C12" s="23">
        <f>'Q1 Summary Arrest - 60+'!F12</f>
        <v>1</v>
      </c>
      <c r="D12" s="23">
        <f>'Q2 Summary Arrest - 60+'!F12</f>
        <v>1</v>
      </c>
      <c r="E12" s="23">
        <f>'Q3 Summary Arrest - 60+'!F12</f>
        <v>0</v>
      </c>
      <c r="F12" s="23">
        <f>'Q4 Summary Arrest - 60+'!F12</f>
        <v>0</v>
      </c>
      <c r="G12" s="63">
        <f t="shared" si="0"/>
        <v>2</v>
      </c>
      <c r="H12" s="63">
        <f>'QTR Summary Arrest - 60+ (2)'!G12</f>
        <v>2</v>
      </c>
      <c r="I12" s="23">
        <f>'Jan-Jun Arrest - 60+'!I12</f>
        <v>2</v>
      </c>
      <c r="J12" s="23">
        <f>'Jul-Dec Arrest - 60+'!I12</f>
        <v>0</v>
      </c>
      <c r="K12" s="63">
        <f t="shared" si="1"/>
        <v>2</v>
      </c>
      <c r="L12" s="63">
        <f>'Monthly Arrest - 60+'!O12</f>
        <v>2</v>
      </c>
      <c r="M12" s="68">
        <f>'YTD Arrest - 60+'!C12</f>
        <v>2</v>
      </c>
      <c r="N12" s="23">
        <f>'Q1 Summary Arrest - 60+'!J12</f>
        <v>0</v>
      </c>
      <c r="O12" s="23">
        <f>'Q2 Summary Arrest - 60+'!J12</f>
        <v>1</v>
      </c>
      <c r="P12" s="23">
        <f>'Q3 Summary Arrest - 60+'!J12</f>
        <v>0</v>
      </c>
      <c r="Q12" s="23">
        <f>'Q4 Summary Arrest - 60+'!J12</f>
        <v>0</v>
      </c>
      <c r="R12" s="63">
        <f t="shared" si="2"/>
        <v>1</v>
      </c>
      <c r="S12" s="63">
        <f>'QTR Summary Arrest - 60+ (2)'!L12</f>
        <v>1</v>
      </c>
      <c r="T12" s="23">
        <f>'Jan-Jun Arrest - 60+'!P12</f>
        <v>1</v>
      </c>
      <c r="U12" s="23">
        <f>'Jul-Dec Arrest - 60+'!P12</f>
        <v>0</v>
      </c>
      <c r="V12" s="63">
        <f t="shared" si="3"/>
        <v>1</v>
      </c>
      <c r="W12" s="63">
        <f>'Monthly Arrest - 60+'!AB12</f>
        <v>1</v>
      </c>
      <c r="X12" s="68">
        <f>'YTD Arrest - 60+'!D12</f>
        <v>1</v>
      </c>
      <c r="Z12" s="20">
        <f>SUM(C12:X12)+SUM('[1]Arrest 25 - 59'!C11:I11)+SUM('[1]Arrest 18 - 24'!C11:I11)+SUM('[1]Arrest - under 18'!C11:H11)</f>
        <v>21</v>
      </c>
    </row>
    <row r="13" spans="1:26" x14ac:dyDescent="0.25">
      <c r="A13" s="16"/>
      <c r="B13" s="17" t="s">
        <v>6</v>
      </c>
      <c r="C13" s="18">
        <f>'Q1 Summary Arrest - 60+'!F13</f>
        <v>0</v>
      </c>
      <c r="D13" s="18">
        <f>'Q2 Summary Arrest - 60+'!F13</f>
        <v>0</v>
      </c>
      <c r="E13" s="18">
        <f>'Q3 Summary Arrest - 60+'!F13</f>
        <v>0</v>
      </c>
      <c r="F13" s="18">
        <f>'Q4 Summary Arrest - 60+'!F13</f>
        <v>0</v>
      </c>
      <c r="G13" s="62">
        <f t="shared" si="0"/>
        <v>0</v>
      </c>
      <c r="H13" s="62">
        <f>'QTR Summary Arrest - 60+ (2)'!G13</f>
        <v>0</v>
      </c>
      <c r="I13" s="18">
        <f>'Jan-Jun Arrest - 60+'!I13</f>
        <v>0</v>
      </c>
      <c r="J13" s="18">
        <f>'Jul-Dec Arrest - 60+'!I13</f>
        <v>0</v>
      </c>
      <c r="K13" s="62">
        <f t="shared" si="1"/>
        <v>0</v>
      </c>
      <c r="L13" s="62">
        <f>'Monthly Arrest - 60+'!O13</f>
        <v>0</v>
      </c>
      <c r="M13" s="67">
        <f>'YTD Arrest - 60+'!C13</f>
        <v>0</v>
      </c>
      <c r="N13" s="18">
        <f>'Q1 Summary Arrest - 60+'!J13</f>
        <v>1</v>
      </c>
      <c r="O13" s="18">
        <f>'Q2 Summary Arrest - 60+'!J13</f>
        <v>0</v>
      </c>
      <c r="P13" s="18">
        <f>'Q3 Summary Arrest - 60+'!J13</f>
        <v>0</v>
      </c>
      <c r="Q13" s="18">
        <f>'Q4 Summary Arrest - 60+'!J13</f>
        <v>0</v>
      </c>
      <c r="R13" s="62">
        <f t="shared" si="2"/>
        <v>1</v>
      </c>
      <c r="S13" s="62">
        <f>'QTR Summary Arrest - 60+ (2)'!L13</f>
        <v>1</v>
      </c>
      <c r="T13" s="18">
        <f>'Jan-Jun Arrest - 60+'!P13</f>
        <v>1</v>
      </c>
      <c r="U13" s="18">
        <f>'Jul-Dec Arrest - 60+'!P13</f>
        <v>0</v>
      </c>
      <c r="V13" s="62">
        <f t="shared" si="3"/>
        <v>1</v>
      </c>
      <c r="W13" s="62">
        <f>'Monthly Arrest - 60+'!AB13</f>
        <v>1</v>
      </c>
      <c r="X13" s="67">
        <f>'YTD Arrest - 60+'!D13</f>
        <v>1</v>
      </c>
      <c r="Z13" s="20">
        <f>SUM(C13:X13)+SUM('[1]Arrest 25 - 59'!C12:I12)+SUM('[1]Arrest 18 - 24'!C12:I12)+SUM('[1]Arrest - under 18'!C12:H12)</f>
        <v>7</v>
      </c>
    </row>
    <row r="14" spans="1:26" x14ac:dyDescent="0.25">
      <c r="A14" s="21" t="s">
        <v>11</v>
      </c>
      <c r="B14" s="22" t="s">
        <v>5</v>
      </c>
      <c r="C14" s="23">
        <f>'Q1 Summary Arrest - 60+'!F14</f>
        <v>0</v>
      </c>
      <c r="D14" s="23">
        <f>'Q2 Summary Arrest - 60+'!F14</f>
        <v>0</v>
      </c>
      <c r="E14" s="23">
        <f>'Q3 Summary Arrest - 60+'!F14</f>
        <v>0</v>
      </c>
      <c r="F14" s="23">
        <f>'Q4 Summary Arrest - 60+'!F14</f>
        <v>0</v>
      </c>
      <c r="G14" s="63">
        <f t="shared" si="0"/>
        <v>0</v>
      </c>
      <c r="H14" s="63">
        <f>'QTR Summary Arrest - 60+ (2)'!G14</f>
        <v>0</v>
      </c>
      <c r="I14" s="23">
        <f>'Jan-Jun Arrest - 60+'!I14</f>
        <v>0</v>
      </c>
      <c r="J14" s="23">
        <f>'Jul-Dec Arrest - 60+'!I14</f>
        <v>0</v>
      </c>
      <c r="K14" s="63">
        <f t="shared" si="1"/>
        <v>0</v>
      </c>
      <c r="L14" s="63">
        <f>'Monthly Arrest - 60+'!O14</f>
        <v>0</v>
      </c>
      <c r="M14" s="68">
        <f>'YTD Arrest - 60+'!C14</f>
        <v>0</v>
      </c>
      <c r="N14" s="23">
        <f>'Q1 Summary Arrest - 60+'!J14</f>
        <v>0</v>
      </c>
      <c r="O14" s="23">
        <f>'Q2 Summary Arrest - 60+'!J14</f>
        <v>0</v>
      </c>
      <c r="P14" s="23">
        <f>'Q3 Summary Arrest - 60+'!J14</f>
        <v>0</v>
      </c>
      <c r="Q14" s="23">
        <f>'Q4 Summary Arrest - 60+'!J14</f>
        <v>0</v>
      </c>
      <c r="R14" s="63">
        <f t="shared" si="2"/>
        <v>0</v>
      </c>
      <c r="S14" s="63">
        <f>'QTR Summary Arrest - 60+ (2)'!L14</f>
        <v>0</v>
      </c>
      <c r="T14" s="23">
        <f>'Jan-Jun Arrest - 60+'!P14</f>
        <v>0</v>
      </c>
      <c r="U14" s="23">
        <f>'Jul-Dec Arrest - 60+'!P14</f>
        <v>0</v>
      </c>
      <c r="V14" s="63">
        <f t="shared" si="3"/>
        <v>0</v>
      </c>
      <c r="W14" s="63">
        <f>'Monthly Arrest - 60+'!AB14</f>
        <v>0</v>
      </c>
      <c r="X14" s="68">
        <f>'YTD Arrest - 60+'!D14</f>
        <v>0</v>
      </c>
      <c r="Z14" s="20">
        <f>SUM(C14:X14)+SUM('[1]Arrest 25 - 59'!C13:I13)+SUM('[1]Arrest 18 - 24'!C13:I13)+SUM('[1]Arrest - under 18'!C13:H13)</f>
        <v>0</v>
      </c>
    </row>
    <row r="15" spans="1:26" x14ac:dyDescent="0.25">
      <c r="A15" s="16"/>
      <c r="B15" s="17" t="s">
        <v>6</v>
      </c>
      <c r="C15" s="18">
        <f>'Q1 Summary Arrest - 60+'!F15</f>
        <v>0</v>
      </c>
      <c r="D15" s="18">
        <f>'Q2 Summary Arrest - 60+'!F15</f>
        <v>0</v>
      </c>
      <c r="E15" s="18">
        <f>'Q3 Summary Arrest - 60+'!F15</f>
        <v>0</v>
      </c>
      <c r="F15" s="18">
        <f>'Q4 Summary Arrest - 60+'!F15</f>
        <v>0</v>
      </c>
      <c r="G15" s="62">
        <f t="shared" si="0"/>
        <v>0</v>
      </c>
      <c r="H15" s="62">
        <f>'QTR Summary Arrest - 60+ (2)'!G15</f>
        <v>0</v>
      </c>
      <c r="I15" s="18">
        <f>'Jan-Jun Arrest - 60+'!I15</f>
        <v>0</v>
      </c>
      <c r="J15" s="18">
        <f>'Jul-Dec Arrest - 60+'!I15</f>
        <v>0</v>
      </c>
      <c r="K15" s="62">
        <f t="shared" si="1"/>
        <v>0</v>
      </c>
      <c r="L15" s="62">
        <f>'Monthly Arrest - 60+'!O15</f>
        <v>0</v>
      </c>
      <c r="M15" s="67">
        <f>'YTD Arrest - 60+'!C15</f>
        <v>0</v>
      </c>
      <c r="N15" s="18">
        <f>'Q1 Summary Arrest - 60+'!J15</f>
        <v>0</v>
      </c>
      <c r="O15" s="18">
        <f>'Q2 Summary Arrest - 60+'!J15</f>
        <v>0</v>
      </c>
      <c r="P15" s="18">
        <f>'Q3 Summary Arrest - 60+'!J15</f>
        <v>0</v>
      </c>
      <c r="Q15" s="18">
        <f>'Q4 Summary Arrest - 60+'!J15</f>
        <v>0</v>
      </c>
      <c r="R15" s="62">
        <f t="shared" si="2"/>
        <v>0</v>
      </c>
      <c r="S15" s="62">
        <f>'QTR Summary Arrest - 60+ (2)'!L15</f>
        <v>0</v>
      </c>
      <c r="T15" s="18">
        <f>'Jan-Jun Arrest - 60+'!P15</f>
        <v>0</v>
      </c>
      <c r="U15" s="18">
        <f>'Jul-Dec Arrest - 60+'!P15</f>
        <v>0</v>
      </c>
      <c r="V15" s="62">
        <f t="shared" si="3"/>
        <v>0</v>
      </c>
      <c r="W15" s="62">
        <f>'Monthly Arrest - 60+'!AB15</f>
        <v>0</v>
      </c>
      <c r="X15" s="67">
        <f>'YTD Arrest - 60+'!D15</f>
        <v>0</v>
      </c>
      <c r="Z15" s="20">
        <f>SUM(C15:X15)+SUM('[1]Arrest 25 - 59'!C14:I14)+SUM('[1]Arrest 18 - 24'!C14:I14)+SUM('[1]Arrest - under 18'!C14:H14)</f>
        <v>0</v>
      </c>
    </row>
    <row r="16" spans="1:26" x14ac:dyDescent="0.25">
      <c r="A16" s="21" t="s">
        <v>12</v>
      </c>
      <c r="B16" s="22" t="s">
        <v>5</v>
      </c>
      <c r="C16" s="23">
        <f>'Q1 Summary Arrest - 60+'!F16</f>
        <v>0</v>
      </c>
      <c r="D16" s="23">
        <f>'Q2 Summary Arrest - 60+'!F16</f>
        <v>0</v>
      </c>
      <c r="E16" s="23">
        <f>'Q3 Summary Arrest - 60+'!F16</f>
        <v>0</v>
      </c>
      <c r="F16" s="23">
        <f>'Q4 Summary Arrest - 60+'!F16</f>
        <v>0</v>
      </c>
      <c r="G16" s="63">
        <f t="shared" si="0"/>
        <v>0</v>
      </c>
      <c r="H16" s="63">
        <f>'QTR Summary Arrest - 60+ (2)'!G16</f>
        <v>0</v>
      </c>
      <c r="I16" s="23">
        <f>'Jan-Jun Arrest - 60+'!I16</f>
        <v>0</v>
      </c>
      <c r="J16" s="23">
        <f>'Jul-Dec Arrest - 60+'!I16</f>
        <v>0</v>
      </c>
      <c r="K16" s="63">
        <f t="shared" si="1"/>
        <v>0</v>
      </c>
      <c r="L16" s="63">
        <f>'Monthly Arrest - 60+'!O16</f>
        <v>0</v>
      </c>
      <c r="M16" s="68">
        <f>'YTD Arrest - 60+'!C16</f>
        <v>0</v>
      </c>
      <c r="N16" s="23">
        <f>'Q1 Summary Arrest - 60+'!J16</f>
        <v>2</v>
      </c>
      <c r="O16" s="23">
        <f>'Q2 Summary Arrest - 60+'!J16</f>
        <v>0</v>
      </c>
      <c r="P16" s="23">
        <f>'Q3 Summary Arrest - 60+'!J16</f>
        <v>0</v>
      </c>
      <c r="Q16" s="23">
        <f>'Q4 Summary Arrest - 60+'!J16</f>
        <v>0</v>
      </c>
      <c r="R16" s="63">
        <f t="shared" si="2"/>
        <v>2</v>
      </c>
      <c r="S16" s="63">
        <f>'QTR Summary Arrest - 60+ (2)'!L16</f>
        <v>2</v>
      </c>
      <c r="T16" s="23">
        <f>'Jan-Jun Arrest - 60+'!P16</f>
        <v>2</v>
      </c>
      <c r="U16" s="23">
        <f>'Jul-Dec Arrest - 60+'!P16</f>
        <v>0</v>
      </c>
      <c r="V16" s="63">
        <f t="shared" si="3"/>
        <v>2</v>
      </c>
      <c r="W16" s="63">
        <f>'Monthly Arrest - 60+'!AB16</f>
        <v>2</v>
      </c>
      <c r="X16" s="68">
        <f>'YTD Arrest - 60+'!D16</f>
        <v>2</v>
      </c>
      <c r="Z16" s="20">
        <f>SUM(C16:X16)+SUM('[1]Arrest 25 - 59'!C15:I15)+SUM('[1]Arrest 18 - 24'!C15:I15)+SUM('[1]Arrest - under 18'!C15:H15)</f>
        <v>14</v>
      </c>
    </row>
    <row r="17" spans="1:47" x14ac:dyDescent="0.25">
      <c r="A17" s="16"/>
      <c r="B17" s="17" t="s">
        <v>6</v>
      </c>
      <c r="C17" s="18">
        <f>'Q1 Summary Arrest - 60+'!F17</f>
        <v>0</v>
      </c>
      <c r="D17" s="18">
        <f>'Q2 Summary Arrest - 60+'!F17</f>
        <v>0</v>
      </c>
      <c r="E17" s="18">
        <f>'Q3 Summary Arrest - 60+'!F17</f>
        <v>0</v>
      </c>
      <c r="F17" s="18">
        <f>'Q4 Summary Arrest - 60+'!F17</f>
        <v>0</v>
      </c>
      <c r="G17" s="62">
        <f t="shared" si="0"/>
        <v>0</v>
      </c>
      <c r="H17" s="62">
        <f>'QTR Summary Arrest - 60+ (2)'!G17</f>
        <v>0</v>
      </c>
      <c r="I17" s="18">
        <f>'Jan-Jun Arrest - 60+'!I17</f>
        <v>0</v>
      </c>
      <c r="J17" s="18">
        <f>'Jul-Dec Arrest - 60+'!I17</f>
        <v>0</v>
      </c>
      <c r="K17" s="62">
        <f t="shared" si="1"/>
        <v>0</v>
      </c>
      <c r="L17" s="62">
        <f>'Monthly Arrest - 60+'!O17</f>
        <v>0</v>
      </c>
      <c r="M17" s="67">
        <f>'YTD Arrest - 60+'!C17</f>
        <v>0</v>
      </c>
      <c r="N17" s="18">
        <f>'Q1 Summary Arrest - 60+'!J17</f>
        <v>1</v>
      </c>
      <c r="O17" s="18">
        <f>'Q2 Summary Arrest - 60+'!J17</f>
        <v>0</v>
      </c>
      <c r="P17" s="18">
        <f>'Q3 Summary Arrest - 60+'!J17</f>
        <v>0</v>
      </c>
      <c r="Q17" s="18">
        <f>'Q4 Summary Arrest - 60+'!J17</f>
        <v>0</v>
      </c>
      <c r="R17" s="62">
        <f t="shared" si="2"/>
        <v>1</v>
      </c>
      <c r="S17" s="62">
        <f>'QTR Summary Arrest - 60+ (2)'!L17</f>
        <v>1</v>
      </c>
      <c r="T17" s="18">
        <f>'Jan-Jun Arrest - 60+'!P17</f>
        <v>1</v>
      </c>
      <c r="U17" s="18">
        <f>'Jul-Dec Arrest - 60+'!P17</f>
        <v>0</v>
      </c>
      <c r="V17" s="62">
        <f t="shared" si="3"/>
        <v>1</v>
      </c>
      <c r="W17" s="62">
        <f>'Monthly Arrest - 60+'!AB17</f>
        <v>1</v>
      </c>
      <c r="X17" s="67">
        <f>'YTD Arrest - 60+'!D17</f>
        <v>1</v>
      </c>
      <c r="Z17" s="20">
        <f>SUM(C17:X17)+SUM('[1]Arrest 25 - 59'!C16:I16)+SUM('[1]Arrest 18 - 24'!C16:I16)+SUM('[1]Arrest - under 18'!C16:H16)</f>
        <v>7</v>
      </c>
    </row>
    <row r="18" spans="1:47" x14ac:dyDescent="0.25">
      <c r="A18" s="21" t="s">
        <v>13</v>
      </c>
      <c r="B18" s="22" t="s">
        <v>5</v>
      </c>
      <c r="C18" s="23">
        <f>'Q1 Summary Arrest - 60+'!F18</f>
        <v>0</v>
      </c>
      <c r="D18" s="23">
        <f>'Q2 Summary Arrest - 60+'!F18</f>
        <v>0</v>
      </c>
      <c r="E18" s="23">
        <f>'Q3 Summary Arrest - 60+'!F18</f>
        <v>0</v>
      </c>
      <c r="F18" s="23">
        <f>'Q4 Summary Arrest - 60+'!F18</f>
        <v>0</v>
      </c>
      <c r="G18" s="63">
        <f t="shared" si="0"/>
        <v>0</v>
      </c>
      <c r="H18" s="63">
        <f>'QTR Summary Arrest - 60+ (2)'!G18</f>
        <v>0</v>
      </c>
      <c r="I18" s="23">
        <f>'Jan-Jun Arrest - 60+'!I18</f>
        <v>0</v>
      </c>
      <c r="J18" s="23">
        <f>'Jul-Dec Arrest - 60+'!I18</f>
        <v>0</v>
      </c>
      <c r="K18" s="63">
        <f t="shared" si="1"/>
        <v>0</v>
      </c>
      <c r="L18" s="63">
        <f>'Monthly Arrest - 60+'!O18</f>
        <v>0</v>
      </c>
      <c r="M18" s="68">
        <f>'YTD Arrest - 60+'!C18</f>
        <v>0</v>
      </c>
      <c r="N18" s="23">
        <f>'Q1 Summary Arrest - 60+'!J18</f>
        <v>0</v>
      </c>
      <c r="O18" s="23">
        <f>'Q2 Summary Arrest - 60+'!J18</f>
        <v>0</v>
      </c>
      <c r="P18" s="23">
        <f>'Q3 Summary Arrest - 60+'!J18</f>
        <v>0</v>
      </c>
      <c r="Q18" s="23">
        <f>'Q4 Summary Arrest - 60+'!J18</f>
        <v>0</v>
      </c>
      <c r="R18" s="63">
        <f t="shared" si="2"/>
        <v>0</v>
      </c>
      <c r="S18" s="63">
        <f>'QTR Summary Arrest - 60+ (2)'!L18</f>
        <v>0</v>
      </c>
      <c r="T18" s="23">
        <f>'Jan-Jun Arrest - 60+'!P18</f>
        <v>0</v>
      </c>
      <c r="U18" s="23">
        <f>'Jul-Dec Arrest - 60+'!P18</f>
        <v>0</v>
      </c>
      <c r="V18" s="63">
        <f t="shared" si="3"/>
        <v>0</v>
      </c>
      <c r="W18" s="63">
        <f>'Monthly Arrest - 60+'!AB18</f>
        <v>0</v>
      </c>
      <c r="X18" s="68">
        <f>'YTD Arrest - 60+'!D18</f>
        <v>0</v>
      </c>
      <c r="Z18" s="20">
        <f>SUM(C18:X18)+SUM('[1]Arrest 25 - 59'!C17:I17)+SUM('[1]Arrest 18 - 24'!C17:I17)+SUM('[1]Arrest - under 18'!C17:H17)</f>
        <v>0</v>
      </c>
    </row>
    <row r="19" spans="1:47" x14ac:dyDescent="0.25">
      <c r="A19" s="16"/>
      <c r="B19" s="17" t="s">
        <v>6</v>
      </c>
      <c r="C19" s="18">
        <f>'Q1 Summary Arrest - 60+'!F19</f>
        <v>0</v>
      </c>
      <c r="D19" s="18">
        <f>'Q2 Summary Arrest - 60+'!F19</f>
        <v>0</v>
      </c>
      <c r="E19" s="18">
        <f>'Q3 Summary Arrest - 60+'!F19</f>
        <v>0</v>
      </c>
      <c r="F19" s="18">
        <f>'Q4 Summary Arrest - 60+'!F19</f>
        <v>0</v>
      </c>
      <c r="G19" s="62">
        <f t="shared" si="0"/>
        <v>0</v>
      </c>
      <c r="H19" s="62">
        <f>'QTR Summary Arrest - 60+ (2)'!G19</f>
        <v>0</v>
      </c>
      <c r="I19" s="18">
        <f>'Jan-Jun Arrest - 60+'!I19</f>
        <v>0</v>
      </c>
      <c r="J19" s="18">
        <f>'Jul-Dec Arrest - 60+'!I19</f>
        <v>0</v>
      </c>
      <c r="K19" s="62">
        <f t="shared" si="1"/>
        <v>0</v>
      </c>
      <c r="L19" s="62">
        <f>'Monthly Arrest - 60+'!O19</f>
        <v>0</v>
      </c>
      <c r="M19" s="67">
        <f>'YTD Arrest - 60+'!C19</f>
        <v>0</v>
      </c>
      <c r="N19" s="18">
        <f>'Q1 Summary Arrest - 60+'!J19</f>
        <v>0</v>
      </c>
      <c r="O19" s="18">
        <f>'Q2 Summary Arrest - 60+'!J19</f>
        <v>0</v>
      </c>
      <c r="P19" s="18">
        <f>'Q3 Summary Arrest - 60+'!J19</f>
        <v>0</v>
      </c>
      <c r="Q19" s="18">
        <f>'Q4 Summary Arrest - 60+'!J19</f>
        <v>0</v>
      </c>
      <c r="R19" s="62">
        <f t="shared" si="2"/>
        <v>0</v>
      </c>
      <c r="S19" s="62">
        <f>'QTR Summary Arrest - 60+ (2)'!L19</f>
        <v>0</v>
      </c>
      <c r="T19" s="18">
        <f>'Jan-Jun Arrest - 60+'!P19</f>
        <v>0</v>
      </c>
      <c r="U19" s="18">
        <f>'Jul-Dec Arrest - 60+'!P19</f>
        <v>0</v>
      </c>
      <c r="V19" s="62">
        <f t="shared" si="3"/>
        <v>0</v>
      </c>
      <c r="W19" s="62">
        <f>'Monthly Arrest - 60+'!AB19</f>
        <v>0</v>
      </c>
      <c r="X19" s="67">
        <f>'YTD Arrest - 60+'!D19</f>
        <v>0</v>
      </c>
      <c r="Z19" s="20">
        <f>SUM(C19:X19)+SUM('[1]Arrest 25 - 59'!C18:I18)+SUM('[1]Arrest 18 - 24'!C18:I18)+SUM('[1]Arrest - under 18'!C18:H18)</f>
        <v>0</v>
      </c>
    </row>
    <row r="20" spans="1:47" x14ac:dyDescent="0.25">
      <c r="A20" s="21" t="s">
        <v>14</v>
      </c>
      <c r="B20" s="22" t="s">
        <v>5</v>
      </c>
      <c r="C20" s="23">
        <f>'Q1 Summary Arrest - 60+'!F20</f>
        <v>0</v>
      </c>
      <c r="D20" s="23">
        <f>'Q2 Summary Arrest - 60+'!F20</f>
        <v>0</v>
      </c>
      <c r="E20" s="23">
        <f>'Q3 Summary Arrest - 60+'!F20</f>
        <v>0</v>
      </c>
      <c r="F20" s="23">
        <f>'Q4 Summary Arrest - 60+'!F20</f>
        <v>0</v>
      </c>
      <c r="G20" s="63">
        <f t="shared" si="0"/>
        <v>0</v>
      </c>
      <c r="H20" s="63">
        <f>'QTR Summary Arrest - 60+ (2)'!G20</f>
        <v>0</v>
      </c>
      <c r="I20" s="23">
        <f>'Jan-Jun Arrest - 60+'!I20</f>
        <v>0</v>
      </c>
      <c r="J20" s="23">
        <f>'Jul-Dec Arrest - 60+'!I20</f>
        <v>0</v>
      </c>
      <c r="K20" s="63">
        <f t="shared" si="1"/>
        <v>0</v>
      </c>
      <c r="L20" s="63">
        <f>'Monthly Arrest - 60+'!O20</f>
        <v>0</v>
      </c>
      <c r="M20" s="68">
        <f>'YTD Arrest - 60+'!C20</f>
        <v>0</v>
      </c>
      <c r="N20" s="23">
        <f>'Q1 Summary Arrest - 60+'!J20</f>
        <v>1</v>
      </c>
      <c r="O20" s="23">
        <f>'Q2 Summary Arrest - 60+'!J20</f>
        <v>0</v>
      </c>
      <c r="P20" s="23">
        <f>'Q3 Summary Arrest - 60+'!J20</f>
        <v>0</v>
      </c>
      <c r="Q20" s="23">
        <f>'Q4 Summary Arrest - 60+'!J20</f>
        <v>0</v>
      </c>
      <c r="R20" s="63">
        <f t="shared" si="2"/>
        <v>1</v>
      </c>
      <c r="S20" s="63">
        <f>'QTR Summary Arrest - 60+ (2)'!L20</f>
        <v>1</v>
      </c>
      <c r="T20" s="23">
        <f>'Jan-Jun Arrest - 60+'!P20</f>
        <v>1</v>
      </c>
      <c r="U20" s="23">
        <f>'Jul-Dec Arrest - 60+'!P20</f>
        <v>0</v>
      </c>
      <c r="V20" s="63">
        <f t="shared" si="3"/>
        <v>1</v>
      </c>
      <c r="W20" s="63">
        <f>'Monthly Arrest - 60+'!AB20</f>
        <v>1</v>
      </c>
      <c r="X20" s="68">
        <f>'YTD Arrest - 60+'!D20</f>
        <v>1</v>
      </c>
      <c r="Z20" s="20">
        <f>SUM(C20:X20)+SUM('[1]Arrest 25 - 59'!C19:I19)+SUM('[1]Arrest 18 - 24'!C19:I19)+SUM('[1]Arrest - under 18'!C19:H19)</f>
        <v>7</v>
      </c>
    </row>
    <row r="21" spans="1:47" ht="15.75" thickBot="1" x14ac:dyDescent="0.3">
      <c r="A21" s="25"/>
      <c r="B21" s="26" t="s">
        <v>6</v>
      </c>
      <c r="C21" s="27">
        <f>'Q1 Summary Arrest - 60+'!F21</f>
        <v>0</v>
      </c>
      <c r="D21" s="27">
        <f>'Q2 Summary Arrest - 60+'!F21</f>
        <v>0</v>
      </c>
      <c r="E21" s="27">
        <f>'Q3 Summary Arrest - 60+'!F21</f>
        <v>0</v>
      </c>
      <c r="F21" s="27">
        <f>'Q4 Summary Arrest - 60+'!F21</f>
        <v>0</v>
      </c>
      <c r="G21" s="64">
        <f t="shared" si="0"/>
        <v>0</v>
      </c>
      <c r="H21" s="64">
        <f>'QTR Summary Arrest - 60+ (2)'!G21</f>
        <v>0</v>
      </c>
      <c r="I21" s="27">
        <f>'Jan-Jun Arrest - 60+'!I21</f>
        <v>0</v>
      </c>
      <c r="J21" s="27">
        <f>'Jul-Dec Arrest - 60+'!I21</f>
        <v>0</v>
      </c>
      <c r="K21" s="64">
        <f t="shared" si="1"/>
        <v>0</v>
      </c>
      <c r="L21" s="64">
        <f>'Monthly Arrest - 60+'!O21</f>
        <v>0</v>
      </c>
      <c r="M21" s="69">
        <f>'YTD Arrest - 60+'!C21</f>
        <v>0</v>
      </c>
      <c r="N21" s="27">
        <f>'Q1 Summary Arrest - 60+'!J21</f>
        <v>0</v>
      </c>
      <c r="O21" s="27">
        <f>'Q2 Summary Arrest - 60+'!J21</f>
        <v>0</v>
      </c>
      <c r="P21" s="27">
        <f>'Q3 Summary Arrest - 60+'!J21</f>
        <v>0</v>
      </c>
      <c r="Q21" s="27">
        <f>'Q4 Summary Arrest - 60+'!J21</f>
        <v>0</v>
      </c>
      <c r="R21" s="64">
        <f t="shared" si="2"/>
        <v>0</v>
      </c>
      <c r="S21" s="64">
        <f>'QTR Summary Arrest - 60+ (2)'!L21</f>
        <v>0</v>
      </c>
      <c r="T21" s="27">
        <f>'Jan-Jun Arrest - 60+'!P21</f>
        <v>0</v>
      </c>
      <c r="U21" s="27">
        <f>'Jul-Dec Arrest - 60+'!P21</f>
        <v>0</v>
      </c>
      <c r="V21" s="64">
        <f t="shared" si="3"/>
        <v>0</v>
      </c>
      <c r="W21" s="64">
        <f>'Monthly Arrest - 60+'!AB21</f>
        <v>0</v>
      </c>
      <c r="X21" s="69">
        <f>'YTD Arrest - 60+'!D21</f>
        <v>0</v>
      </c>
      <c r="Z21" s="29">
        <f>SUM(C21:X21)+SUM('[1]Arrest 25 - 59'!C20:I20)+SUM('[1]Arrest 18 - 24'!C20:I20)+SUM('[1]Arrest - under 18'!C20:H20)</f>
        <v>0</v>
      </c>
    </row>
    <row r="22" spans="1:47" ht="15.75" thickTop="1" x14ac:dyDescent="0.25">
      <c r="A22" s="30" t="s">
        <v>15</v>
      </c>
      <c r="B22" s="31" t="s">
        <v>5</v>
      </c>
      <c r="C22" s="32">
        <f>SUM(C4+C6+C8+C10+C12+C14+C16+C18+C20)</f>
        <v>1</v>
      </c>
      <c r="D22" s="32">
        <f t="shared" ref="D22:L23" si="4">SUM(D4+D6+D8+D10+D12+D14+D16+D18+D20)</f>
        <v>1</v>
      </c>
      <c r="E22" s="32">
        <f t="shared" si="4"/>
        <v>0</v>
      </c>
      <c r="F22" s="32">
        <f t="shared" si="4"/>
        <v>0</v>
      </c>
      <c r="G22" s="65">
        <f t="shared" si="4"/>
        <v>2</v>
      </c>
      <c r="H22" s="65">
        <f t="shared" si="4"/>
        <v>2</v>
      </c>
      <c r="I22" s="32">
        <f t="shared" si="4"/>
        <v>2</v>
      </c>
      <c r="J22" s="32">
        <f t="shared" si="4"/>
        <v>0</v>
      </c>
      <c r="K22" s="65">
        <f t="shared" si="4"/>
        <v>2</v>
      </c>
      <c r="L22" s="65">
        <f t="shared" si="4"/>
        <v>2</v>
      </c>
      <c r="M22" s="70">
        <f t="shared" ref="M22" si="5">SUM(M4+M6+M8+M10+M12+M14+M16+M18+M20)</f>
        <v>2</v>
      </c>
      <c r="N22" s="32">
        <f>SUM(N4+N6+N8+N10+N12+N14+N16+N18+N20)</f>
        <v>3</v>
      </c>
      <c r="O22" s="32">
        <f t="shared" ref="O22:W22" si="6">SUM(O4+O6+O8+O10+O12+O14+O16+O18+O20)</f>
        <v>1</v>
      </c>
      <c r="P22" s="32">
        <f t="shared" si="6"/>
        <v>0</v>
      </c>
      <c r="Q22" s="32">
        <f t="shared" si="6"/>
        <v>0</v>
      </c>
      <c r="R22" s="65">
        <f t="shared" si="6"/>
        <v>4</v>
      </c>
      <c r="S22" s="65">
        <f t="shared" si="6"/>
        <v>4</v>
      </c>
      <c r="T22" s="32">
        <f t="shared" si="6"/>
        <v>4</v>
      </c>
      <c r="U22" s="32">
        <f t="shared" si="6"/>
        <v>0</v>
      </c>
      <c r="V22" s="65">
        <f t="shared" si="6"/>
        <v>4</v>
      </c>
      <c r="W22" s="65">
        <f t="shared" si="6"/>
        <v>4</v>
      </c>
      <c r="X22" s="70">
        <f t="shared" ref="X22" si="7">SUM(X4+X6+X8+X10+X12+X14+X16+X18+X20)</f>
        <v>4</v>
      </c>
      <c r="Z22" s="9">
        <f>SUM(C22:X22)+SUM('[1]Arrest 25 - 59'!C21:I21)+SUM('[1]Arrest 18 - 24'!C21:I21)+SUM('[1]Arrest - under 18'!C21:H21)</f>
        <v>42</v>
      </c>
    </row>
    <row r="23" spans="1:47" x14ac:dyDescent="0.25">
      <c r="A23" s="33"/>
      <c r="B23" s="31" t="s">
        <v>6</v>
      </c>
      <c r="C23" s="32">
        <f>SUM(C5+C7+C9+C11+C13+C15+C17+C19+C21)</f>
        <v>0</v>
      </c>
      <c r="D23" s="32">
        <f t="shared" si="4"/>
        <v>0</v>
      </c>
      <c r="E23" s="32">
        <f t="shared" si="4"/>
        <v>0</v>
      </c>
      <c r="F23" s="32">
        <f t="shared" si="4"/>
        <v>0</v>
      </c>
      <c r="G23" s="65">
        <f t="shared" si="4"/>
        <v>0</v>
      </c>
      <c r="H23" s="65">
        <f t="shared" si="4"/>
        <v>0</v>
      </c>
      <c r="I23" s="32">
        <f t="shared" si="4"/>
        <v>0</v>
      </c>
      <c r="J23" s="32">
        <f t="shared" si="4"/>
        <v>0</v>
      </c>
      <c r="K23" s="65">
        <f t="shared" si="4"/>
        <v>0</v>
      </c>
      <c r="L23" s="65">
        <f t="shared" si="4"/>
        <v>0</v>
      </c>
      <c r="M23" s="70">
        <f t="shared" ref="M23" si="8">SUM(M5+M7+M9+M11+M13+M15+M17+M19+M21)</f>
        <v>0</v>
      </c>
      <c r="N23" s="32">
        <f>SUM(N5+N7+N9+N11+N13+N15+N17+N19+N21)</f>
        <v>2</v>
      </c>
      <c r="O23" s="32">
        <f t="shared" ref="O23:W23" si="9">SUM(O5+O7+O9+O11+O13+O15+O17+O19+O21)</f>
        <v>0</v>
      </c>
      <c r="P23" s="32">
        <f t="shared" si="9"/>
        <v>0</v>
      </c>
      <c r="Q23" s="32">
        <f t="shared" si="9"/>
        <v>0</v>
      </c>
      <c r="R23" s="65">
        <f t="shared" si="9"/>
        <v>2</v>
      </c>
      <c r="S23" s="65">
        <f t="shared" si="9"/>
        <v>2</v>
      </c>
      <c r="T23" s="32">
        <f t="shared" si="9"/>
        <v>2</v>
      </c>
      <c r="U23" s="32">
        <f t="shared" si="9"/>
        <v>0</v>
      </c>
      <c r="V23" s="65">
        <f t="shared" si="9"/>
        <v>2</v>
      </c>
      <c r="W23" s="65">
        <f t="shared" si="9"/>
        <v>2</v>
      </c>
      <c r="X23" s="70">
        <f t="shared" ref="X23" si="10">SUM(X5+X7+X9+X11+X13+X15+X17+X19+X21)</f>
        <v>2</v>
      </c>
      <c r="Z23" s="9">
        <f>SUM(C23:X23)+SUM('[1]Arrest 25 - 59'!C22:I22)+SUM('[1]Arrest 18 - 24'!C22:I22)+SUM('[1]Arrest - under 18'!C22:H22)</f>
        <v>14</v>
      </c>
    </row>
    <row r="24" spans="1:47" x14ac:dyDescent="0.25">
      <c r="A24" s="33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47" s="10" customFormat="1" x14ac:dyDescent="0.25">
      <c r="A25" s="5" t="s">
        <v>16</v>
      </c>
      <c r="B25" s="6"/>
      <c r="C25" s="7" t="s">
        <v>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9" t="s">
        <v>3</v>
      </c>
    </row>
    <row r="26" spans="1:47" s="10" customFormat="1" ht="15.75" thickBot="1" x14ac:dyDescent="0.3">
      <c r="A26" s="5"/>
      <c r="B26" s="6"/>
      <c r="C26" s="7" t="s">
        <v>61</v>
      </c>
      <c r="D26" s="7" t="s">
        <v>62</v>
      </c>
      <c r="E26" s="7" t="s">
        <v>63</v>
      </c>
      <c r="F26" s="7" t="s">
        <v>64</v>
      </c>
      <c r="G26" s="60" t="s">
        <v>74</v>
      </c>
      <c r="H26" s="60" t="s">
        <v>75</v>
      </c>
      <c r="I26" s="7" t="s">
        <v>76</v>
      </c>
      <c r="J26" s="7" t="s">
        <v>77</v>
      </c>
      <c r="K26" s="60" t="s">
        <v>74</v>
      </c>
      <c r="L26" s="60" t="s">
        <v>78</v>
      </c>
      <c r="M26" s="60" t="s">
        <v>78</v>
      </c>
      <c r="N26" s="7" t="s">
        <v>61</v>
      </c>
      <c r="O26" s="7" t="s">
        <v>62</v>
      </c>
      <c r="P26" s="7" t="s">
        <v>63</v>
      </c>
      <c r="Q26" s="7" t="s">
        <v>64</v>
      </c>
      <c r="R26" s="60" t="s">
        <v>74</v>
      </c>
      <c r="S26" s="60" t="s">
        <v>75</v>
      </c>
      <c r="T26" s="7" t="s">
        <v>76</v>
      </c>
      <c r="U26" s="7" t="s">
        <v>77</v>
      </c>
      <c r="V26" s="60" t="s">
        <v>74</v>
      </c>
      <c r="W26" s="60" t="s">
        <v>78</v>
      </c>
      <c r="X26" s="60" t="s">
        <v>78</v>
      </c>
      <c r="Y26" s="8"/>
      <c r="Z26" s="9"/>
    </row>
    <row r="27" spans="1:47" s="37" customFormat="1" ht="15.75" thickTop="1" x14ac:dyDescent="0.25">
      <c r="A27" s="11" t="s">
        <v>17</v>
      </c>
      <c r="B27" s="34" t="s">
        <v>5</v>
      </c>
      <c r="C27" s="13">
        <f>'Q1 Summary Arrest - 60+'!F27</f>
        <v>0</v>
      </c>
      <c r="D27" s="13">
        <f>'Q2 Summary Arrest - 60+'!F27</f>
        <v>0</v>
      </c>
      <c r="E27" s="13">
        <f>'Q3 Summary Arrest - 60+'!F27</f>
        <v>0</v>
      </c>
      <c r="F27" s="13">
        <f>'Q4 Summary Arrest - 60+'!F27</f>
        <v>0</v>
      </c>
      <c r="G27" s="61">
        <f t="shared" ref="G27:G40" si="11">SUM(C27:F27)</f>
        <v>0</v>
      </c>
      <c r="H27" s="61">
        <f>'QTR Summary Arrest - 60+ (2)'!G27</f>
        <v>0</v>
      </c>
      <c r="I27" s="13">
        <f>'Jan-Jun Arrest - 60+'!I27</f>
        <v>0</v>
      </c>
      <c r="J27" s="13">
        <f>'Jul-Dec Arrest - 60+'!I27</f>
        <v>0</v>
      </c>
      <c r="K27" s="61">
        <f t="shared" ref="K27:K40" si="12">J27+I27</f>
        <v>0</v>
      </c>
      <c r="L27" s="61">
        <f>'Monthly Arrest - 60+'!O27</f>
        <v>0</v>
      </c>
      <c r="M27" s="66">
        <f>'YTD Arrest - 60+'!C27</f>
        <v>0</v>
      </c>
      <c r="N27" s="13">
        <f>'Q1 Summary Arrest - 60+'!J27</f>
        <v>0</v>
      </c>
      <c r="O27" s="13">
        <f>'Q2 Summary Arrest - 60+'!J27</f>
        <v>0</v>
      </c>
      <c r="P27" s="13">
        <f>'Q3 Summary Arrest - 60+'!J27</f>
        <v>0</v>
      </c>
      <c r="Q27" s="13">
        <f>'Q4 Summary Arrest - 60+'!J27</f>
        <v>0</v>
      </c>
      <c r="R27" s="61">
        <f t="shared" ref="R27:R40" si="13">SUM(N27:Q27)</f>
        <v>0</v>
      </c>
      <c r="S27" s="61">
        <f>'QTR Summary Arrest - 60+ (2)'!L27</f>
        <v>0</v>
      </c>
      <c r="T27" s="13">
        <f>'Jan-Jun Arrest - 60+'!P27</f>
        <v>0</v>
      </c>
      <c r="U27" s="13">
        <f>'Jul-Dec Arrest - 60+'!P27</f>
        <v>0</v>
      </c>
      <c r="V27" s="61">
        <f t="shared" ref="V27:V40" si="14">U27+T27</f>
        <v>0</v>
      </c>
      <c r="W27" s="61">
        <f>'Monthly Arrest - 60+'!AB27</f>
        <v>0</v>
      </c>
      <c r="X27" s="66">
        <f>'YTD Arrest - 60+'!D27</f>
        <v>0</v>
      </c>
      <c r="Y27" s="35"/>
      <c r="Z27" s="15">
        <f>SUM(C27:X27)+SUM('[1]Arrest 25 - 59'!C25:I25)+SUM('[1]Arrest 18 - 24'!C25:I25)+SUM('[1]Arrest - under 18'!C25:H25)</f>
        <v>0</v>
      </c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</row>
    <row r="28" spans="1:47" s="37" customFormat="1" x14ac:dyDescent="0.25">
      <c r="A28" s="16"/>
      <c r="B28" s="38" t="s">
        <v>6</v>
      </c>
      <c r="C28" s="18">
        <f>'Q1 Summary Arrest - 60+'!F28</f>
        <v>0</v>
      </c>
      <c r="D28" s="18">
        <f>'Q2 Summary Arrest - 60+'!F28</f>
        <v>0</v>
      </c>
      <c r="E28" s="18">
        <f>'Q3 Summary Arrest - 60+'!F28</f>
        <v>0</v>
      </c>
      <c r="F28" s="18">
        <f>'Q4 Summary Arrest - 60+'!F28</f>
        <v>0</v>
      </c>
      <c r="G28" s="62">
        <f t="shared" si="11"/>
        <v>0</v>
      </c>
      <c r="H28" s="62">
        <f>'QTR Summary Arrest - 60+ (2)'!G28</f>
        <v>0</v>
      </c>
      <c r="I28" s="18">
        <f>'Jan-Jun Arrest - 60+'!I28</f>
        <v>0</v>
      </c>
      <c r="J28" s="18">
        <f>'Jul-Dec Arrest - 60+'!I28</f>
        <v>0</v>
      </c>
      <c r="K28" s="62">
        <f t="shared" si="12"/>
        <v>0</v>
      </c>
      <c r="L28" s="62">
        <f>'Monthly Arrest - 60+'!O28</f>
        <v>0</v>
      </c>
      <c r="M28" s="67">
        <f>'YTD Arrest - 60+'!C28</f>
        <v>0</v>
      </c>
      <c r="N28" s="18">
        <f>'Q1 Summary Arrest - 60+'!J28</f>
        <v>0</v>
      </c>
      <c r="O28" s="18">
        <f>'Q2 Summary Arrest - 60+'!J28</f>
        <v>0</v>
      </c>
      <c r="P28" s="18">
        <f>'Q3 Summary Arrest - 60+'!J28</f>
        <v>0</v>
      </c>
      <c r="Q28" s="18">
        <f>'Q4 Summary Arrest - 60+'!J28</f>
        <v>0</v>
      </c>
      <c r="R28" s="62">
        <f t="shared" si="13"/>
        <v>0</v>
      </c>
      <c r="S28" s="62">
        <f>'QTR Summary Arrest - 60+ (2)'!L28</f>
        <v>0</v>
      </c>
      <c r="T28" s="18">
        <f>'Jan-Jun Arrest - 60+'!P28</f>
        <v>0</v>
      </c>
      <c r="U28" s="18">
        <f>'Jul-Dec Arrest - 60+'!P28</f>
        <v>0</v>
      </c>
      <c r="V28" s="62">
        <f t="shared" si="14"/>
        <v>0</v>
      </c>
      <c r="W28" s="62">
        <f>'Monthly Arrest - 60+'!AB28</f>
        <v>0</v>
      </c>
      <c r="X28" s="67">
        <f>'YTD Arrest - 60+'!D28</f>
        <v>0</v>
      </c>
      <c r="Y28" s="35"/>
      <c r="Z28" s="20">
        <f>SUM(C28:X28)+SUM('[1]Arrest 25 - 59'!C26:I26)+SUM('[1]Arrest 18 - 24'!C26:I26)+SUM('[1]Arrest - under 18'!C26:H26)</f>
        <v>0</v>
      </c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</row>
    <row r="29" spans="1:47" s="37" customFormat="1" x14ac:dyDescent="0.25">
      <c r="A29" s="21" t="s">
        <v>18</v>
      </c>
      <c r="B29" s="39" t="s">
        <v>5</v>
      </c>
      <c r="C29" s="23">
        <f>'Q1 Summary Arrest - 60+'!F29</f>
        <v>0</v>
      </c>
      <c r="D29" s="23">
        <f>'Q2 Summary Arrest - 60+'!F29</f>
        <v>0</v>
      </c>
      <c r="E29" s="23">
        <f>'Q3 Summary Arrest - 60+'!F29</f>
        <v>0</v>
      </c>
      <c r="F29" s="23">
        <f>'Q4 Summary Arrest - 60+'!F29</f>
        <v>0</v>
      </c>
      <c r="G29" s="63">
        <f t="shared" si="11"/>
        <v>0</v>
      </c>
      <c r="H29" s="63">
        <f>'QTR Summary Arrest - 60+ (2)'!G29</f>
        <v>0</v>
      </c>
      <c r="I29" s="23">
        <f>'Jan-Jun Arrest - 60+'!I29</f>
        <v>0</v>
      </c>
      <c r="J29" s="23">
        <f>'Jul-Dec Arrest - 60+'!I29</f>
        <v>0</v>
      </c>
      <c r="K29" s="63">
        <f t="shared" si="12"/>
        <v>0</v>
      </c>
      <c r="L29" s="63">
        <f>'Monthly Arrest - 60+'!O29</f>
        <v>0</v>
      </c>
      <c r="M29" s="68">
        <f>'YTD Arrest - 60+'!C29</f>
        <v>0</v>
      </c>
      <c r="N29" s="23">
        <f>'Q1 Summary Arrest - 60+'!J29</f>
        <v>1</v>
      </c>
      <c r="O29" s="23">
        <f>'Q2 Summary Arrest - 60+'!J29</f>
        <v>0</v>
      </c>
      <c r="P29" s="23">
        <f>'Q3 Summary Arrest - 60+'!J29</f>
        <v>0</v>
      </c>
      <c r="Q29" s="23">
        <f>'Q4 Summary Arrest - 60+'!J29</f>
        <v>0</v>
      </c>
      <c r="R29" s="63">
        <f t="shared" si="13"/>
        <v>1</v>
      </c>
      <c r="S29" s="63">
        <f>'QTR Summary Arrest - 60+ (2)'!L29</f>
        <v>1</v>
      </c>
      <c r="T29" s="23">
        <f>'Jan-Jun Arrest - 60+'!P29</f>
        <v>1</v>
      </c>
      <c r="U29" s="23">
        <f>'Jul-Dec Arrest - 60+'!P29</f>
        <v>0</v>
      </c>
      <c r="V29" s="63">
        <f t="shared" si="14"/>
        <v>1</v>
      </c>
      <c r="W29" s="63">
        <f>'Monthly Arrest - 60+'!AB29</f>
        <v>1</v>
      </c>
      <c r="X29" s="68">
        <f>'YTD Arrest - 60+'!D29</f>
        <v>1</v>
      </c>
      <c r="Y29" s="35"/>
      <c r="Z29" s="20">
        <f>SUM(C29:X29)+SUM('[1]Arrest 25 - 59'!C27:I27)+SUM('[1]Arrest 18 - 24'!C27:I27)+SUM('[1]Arrest - under 18'!C27:H27)</f>
        <v>7</v>
      </c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</row>
    <row r="30" spans="1:47" s="37" customFormat="1" x14ac:dyDescent="0.25">
      <c r="A30" s="16"/>
      <c r="B30" s="38" t="s">
        <v>6</v>
      </c>
      <c r="C30" s="18">
        <f>'Q1 Summary Arrest - 60+'!F30</f>
        <v>0</v>
      </c>
      <c r="D30" s="18">
        <f>'Q2 Summary Arrest - 60+'!F30</f>
        <v>0</v>
      </c>
      <c r="E30" s="18">
        <f>'Q3 Summary Arrest - 60+'!F30</f>
        <v>0</v>
      </c>
      <c r="F30" s="18">
        <f>'Q4 Summary Arrest - 60+'!F30</f>
        <v>0</v>
      </c>
      <c r="G30" s="62">
        <f t="shared" si="11"/>
        <v>0</v>
      </c>
      <c r="H30" s="62">
        <f>'QTR Summary Arrest - 60+ (2)'!G30</f>
        <v>0</v>
      </c>
      <c r="I30" s="18">
        <f>'Jan-Jun Arrest - 60+'!I30</f>
        <v>0</v>
      </c>
      <c r="J30" s="18">
        <f>'Jul-Dec Arrest - 60+'!I30</f>
        <v>0</v>
      </c>
      <c r="K30" s="62">
        <f t="shared" si="12"/>
        <v>0</v>
      </c>
      <c r="L30" s="62">
        <f>'Monthly Arrest - 60+'!O30</f>
        <v>0</v>
      </c>
      <c r="M30" s="67">
        <f>'YTD Arrest - 60+'!C30</f>
        <v>0</v>
      </c>
      <c r="N30" s="18">
        <f>'Q1 Summary Arrest - 60+'!J30</f>
        <v>0</v>
      </c>
      <c r="O30" s="18">
        <f>'Q2 Summary Arrest - 60+'!J30</f>
        <v>0</v>
      </c>
      <c r="P30" s="18">
        <f>'Q3 Summary Arrest - 60+'!J30</f>
        <v>0</v>
      </c>
      <c r="Q30" s="18">
        <f>'Q4 Summary Arrest - 60+'!J30</f>
        <v>0</v>
      </c>
      <c r="R30" s="62">
        <f t="shared" si="13"/>
        <v>0</v>
      </c>
      <c r="S30" s="62">
        <f>'QTR Summary Arrest - 60+ (2)'!L30</f>
        <v>0</v>
      </c>
      <c r="T30" s="18">
        <f>'Jan-Jun Arrest - 60+'!P30</f>
        <v>0</v>
      </c>
      <c r="U30" s="18">
        <f>'Jul-Dec Arrest - 60+'!P30</f>
        <v>0</v>
      </c>
      <c r="V30" s="62">
        <f t="shared" si="14"/>
        <v>0</v>
      </c>
      <c r="W30" s="62">
        <f>'Monthly Arrest - 60+'!AB30</f>
        <v>0</v>
      </c>
      <c r="X30" s="67">
        <f>'YTD Arrest - 60+'!D30</f>
        <v>0</v>
      </c>
      <c r="Y30" s="35"/>
      <c r="Z30" s="20">
        <f>SUM(C30:X30)+SUM('[1]Arrest 25 - 59'!C28:I28)+SUM('[1]Arrest 18 - 24'!C28:I28)+SUM('[1]Arrest - under 18'!C28:H28)</f>
        <v>0</v>
      </c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</row>
    <row r="31" spans="1:47" s="37" customFormat="1" x14ac:dyDescent="0.25">
      <c r="A31" s="21" t="s">
        <v>19</v>
      </c>
      <c r="B31" s="39" t="s">
        <v>5</v>
      </c>
      <c r="C31" s="23">
        <f>'Q1 Summary Arrest - 60+'!F31</f>
        <v>0</v>
      </c>
      <c r="D31" s="23">
        <f>'Q2 Summary Arrest - 60+'!F31</f>
        <v>0</v>
      </c>
      <c r="E31" s="23">
        <f>'Q3 Summary Arrest - 60+'!F31</f>
        <v>0</v>
      </c>
      <c r="F31" s="23">
        <f>'Q4 Summary Arrest - 60+'!F31</f>
        <v>0</v>
      </c>
      <c r="G31" s="63">
        <f t="shared" si="11"/>
        <v>0</v>
      </c>
      <c r="H31" s="63">
        <f>'QTR Summary Arrest - 60+ (2)'!G31</f>
        <v>0</v>
      </c>
      <c r="I31" s="23">
        <f>'Jan-Jun Arrest - 60+'!I31</f>
        <v>0</v>
      </c>
      <c r="J31" s="23">
        <f>'Jul-Dec Arrest - 60+'!I31</f>
        <v>0</v>
      </c>
      <c r="K31" s="63">
        <f t="shared" si="12"/>
        <v>0</v>
      </c>
      <c r="L31" s="63">
        <f>'Monthly Arrest - 60+'!O31</f>
        <v>0</v>
      </c>
      <c r="M31" s="68">
        <f>'YTD Arrest - 60+'!C31</f>
        <v>0</v>
      </c>
      <c r="N31" s="23">
        <f>'Q1 Summary Arrest - 60+'!J31</f>
        <v>0</v>
      </c>
      <c r="O31" s="23">
        <f>'Q2 Summary Arrest - 60+'!J31</f>
        <v>0</v>
      </c>
      <c r="P31" s="23">
        <f>'Q3 Summary Arrest - 60+'!J31</f>
        <v>0</v>
      </c>
      <c r="Q31" s="23">
        <f>'Q4 Summary Arrest - 60+'!J31</f>
        <v>0</v>
      </c>
      <c r="R31" s="63">
        <f t="shared" si="13"/>
        <v>0</v>
      </c>
      <c r="S31" s="63">
        <f>'QTR Summary Arrest - 60+ (2)'!L31</f>
        <v>0</v>
      </c>
      <c r="T31" s="23">
        <f>'Jan-Jun Arrest - 60+'!P31</f>
        <v>0</v>
      </c>
      <c r="U31" s="23">
        <f>'Jul-Dec Arrest - 60+'!P31</f>
        <v>0</v>
      </c>
      <c r="V31" s="63">
        <f t="shared" si="14"/>
        <v>0</v>
      </c>
      <c r="W31" s="63">
        <f>'Monthly Arrest - 60+'!AB31</f>
        <v>0</v>
      </c>
      <c r="X31" s="68">
        <f>'YTD Arrest - 60+'!D31</f>
        <v>0</v>
      </c>
      <c r="Y31" s="35"/>
      <c r="Z31" s="20">
        <f>SUM(C31:X31)+SUM('[1]Arrest 25 - 59'!C29:I29)+SUM('[1]Arrest 18 - 24'!C29:I29)+SUM('[1]Arrest - under 18'!C29:H29)</f>
        <v>0</v>
      </c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</row>
    <row r="32" spans="1:47" s="37" customFormat="1" x14ac:dyDescent="0.25">
      <c r="A32" s="16"/>
      <c r="B32" s="38" t="s">
        <v>6</v>
      </c>
      <c r="C32" s="18">
        <f>'Q1 Summary Arrest - 60+'!F32</f>
        <v>0</v>
      </c>
      <c r="D32" s="18">
        <f>'Q2 Summary Arrest - 60+'!F32</f>
        <v>0</v>
      </c>
      <c r="E32" s="18">
        <f>'Q3 Summary Arrest - 60+'!F32</f>
        <v>0</v>
      </c>
      <c r="F32" s="18">
        <f>'Q4 Summary Arrest - 60+'!F32</f>
        <v>0</v>
      </c>
      <c r="G32" s="62">
        <f t="shared" si="11"/>
        <v>0</v>
      </c>
      <c r="H32" s="62">
        <f>'QTR Summary Arrest - 60+ (2)'!G32</f>
        <v>0</v>
      </c>
      <c r="I32" s="18">
        <f>'Jan-Jun Arrest - 60+'!I32</f>
        <v>0</v>
      </c>
      <c r="J32" s="18">
        <f>'Jul-Dec Arrest - 60+'!I32</f>
        <v>0</v>
      </c>
      <c r="K32" s="62">
        <f t="shared" si="12"/>
        <v>0</v>
      </c>
      <c r="L32" s="62">
        <f>'Monthly Arrest - 60+'!O32</f>
        <v>0</v>
      </c>
      <c r="M32" s="67">
        <f>'YTD Arrest - 60+'!C32</f>
        <v>0</v>
      </c>
      <c r="N32" s="18">
        <f>'Q1 Summary Arrest - 60+'!J32</f>
        <v>0</v>
      </c>
      <c r="O32" s="18">
        <f>'Q2 Summary Arrest - 60+'!J32</f>
        <v>0</v>
      </c>
      <c r="P32" s="18">
        <f>'Q3 Summary Arrest - 60+'!J32</f>
        <v>0</v>
      </c>
      <c r="Q32" s="18">
        <f>'Q4 Summary Arrest - 60+'!J32</f>
        <v>0</v>
      </c>
      <c r="R32" s="62">
        <f t="shared" si="13"/>
        <v>0</v>
      </c>
      <c r="S32" s="62">
        <f>'QTR Summary Arrest - 60+ (2)'!L32</f>
        <v>0</v>
      </c>
      <c r="T32" s="18">
        <f>'Jan-Jun Arrest - 60+'!P32</f>
        <v>0</v>
      </c>
      <c r="U32" s="18">
        <f>'Jul-Dec Arrest - 60+'!P32</f>
        <v>0</v>
      </c>
      <c r="V32" s="62">
        <f t="shared" si="14"/>
        <v>0</v>
      </c>
      <c r="W32" s="62">
        <f>'Monthly Arrest - 60+'!AB32</f>
        <v>0</v>
      </c>
      <c r="X32" s="67">
        <f>'YTD Arrest - 60+'!D32</f>
        <v>0</v>
      </c>
      <c r="Y32" s="35"/>
      <c r="Z32" s="20">
        <f>SUM(C32:X32)+SUM('[1]Arrest 25 - 59'!C30:I30)+SUM('[1]Arrest 18 - 24'!C30:I30)+SUM('[1]Arrest - under 18'!C30:H30)</f>
        <v>0</v>
      </c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</row>
    <row r="33" spans="1:47" s="37" customFormat="1" x14ac:dyDescent="0.25">
      <c r="A33" s="21" t="s">
        <v>20</v>
      </c>
      <c r="B33" s="39" t="s">
        <v>5</v>
      </c>
      <c r="C33" s="23">
        <f>'Q1 Summary Arrest - 60+'!F33</f>
        <v>0</v>
      </c>
      <c r="D33" s="23">
        <f>'Q2 Summary Arrest - 60+'!F33</f>
        <v>0</v>
      </c>
      <c r="E33" s="23">
        <f>'Q3 Summary Arrest - 60+'!F33</f>
        <v>0</v>
      </c>
      <c r="F33" s="23">
        <f>'Q4 Summary Arrest - 60+'!F33</f>
        <v>0</v>
      </c>
      <c r="G33" s="63">
        <f t="shared" si="11"/>
        <v>0</v>
      </c>
      <c r="H33" s="63">
        <f>'QTR Summary Arrest - 60+ (2)'!G33</f>
        <v>0</v>
      </c>
      <c r="I33" s="23">
        <f>'Jan-Jun Arrest - 60+'!I33</f>
        <v>0</v>
      </c>
      <c r="J33" s="23">
        <f>'Jul-Dec Arrest - 60+'!I33</f>
        <v>0</v>
      </c>
      <c r="K33" s="63">
        <f t="shared" si="12"/>
        <v>0</v>
      </c>
      <c r="L33" s="63">
        <f>'Monthly Arrest - 60+'!O33</f>
        <v>0</v>
      </c>
      <c r="M33" s="68">
        <f>'YTD Arrest - 60+'!C33</f>
        <v>0</v>
      </c>
      <c r="N33" s="23">
        <f>'Q1 Summary Arrest - 60+'!J33</f>
        <v>0</v>
      </c>
      <c r="O33" s="23">
        <f>'Q2 Summary Arrest - 60+'!J33</f>
        <v>0</v>
      </c>
      <c r="P33" s="23">
        <f>'Q3 Summary Arrest - 60+'!J33</f>
        <v>0</v>
      </c>
      <c r="Q33" s="23">
        <f>'Q4 Summary Arrest - 60+'!J33</f>
        <v>0</v>
      </c>
      <c r="R33" s="63">
        <f t="shared" si="13"/>
        <v>0</v>
      </c>
      <c r="S33" s="63">
        <f>'QTR Summary Arrest - 60+ (2)'!L33</f>
        <v>0</v>
      </c>
      <c r="T33" s="23">
        <f>'Jan-Jun Arrest - 60+'!P33</f>
        <v>0</v>
      </c>
      <c r="U33" s="23">
        <f>'Jul-Dec Arrest - 60+'!P33</f>
        <v>0</v>
      </c>
      <c r="V33" s="63">
        <f t="shared" si="14"/>
        <v>0</v>
      </c>
      <c r="W33" s="63">
        <f>'Monthly Arrest - 60+'!AB33</f>
        <v>0</v>
      </c>
      <c r="X33" s="68">
        <f>'YTD Arrest - 60+'!D33</f>
        <v>0</v>
      </c>
      <c r="Y33" s="35"/>
      <c r="Z33" s="20">
        <f>SUM(C33:X33)+SUM('[1]Arrest 25 - 59'!C31:I31)+SUM('[1]Arrest 18 - 24'!C31:I31)+SUM('[1]Arrest - under 18'!C31:H31)</f>
        <v>0</v>
      </c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</row>
    <row r="34" spans="1:47" s="37" customFormat="1" x14ac:dyDescent="0.25">
      <c r="A34" s="16"/>
      <c r="B34" s="38" t="s">
        <v>6</v>
      </c>
      <c r="C34" s="18">
        <f>'Q1 Summary Arrest - 60+'!F34</f>
        <v>0</v>
      </c>
      <c r="D34" s="18">
        <f>'Q2 Summary Arrest - 60+'!F34</f>
        <v>0</v>
      </c>
      <c r="E34" s="18">
        <f>'Q3 Summary Arrest - 60+'!F34</f>
        <v>0</v>
      </c>
      <c r="F34" s="18">
        <f>'Q4 Summary Arrest - 60+'!F34</f>
        <v>0</v>
      </c>
      <c r="G34" s="62">
        <f t="shared" si="11"/>
        <v>0</v>
      </c>
      <c r="H34" s="62">
        <f>'QTR Summary Arrest - 60+ (2)'!G34</f>
        <v>0</v>
      </c>
      <c r="I34" s="18">
        <f>'Jan-Jun Arrest - 60+'!I34</f>
        <v>0</v>
      </c>
      <c r="J34" s="18">
        <f>'Jul-Dec Arrest - 60+'!I34</f>
        <v>0</v>
      </c>
      <c r="K34" s="62">
        <f t="shared" si="12"/>
        <v>0</v>
      </c>
      <c r="L34" s="62">
        <f>'Monthly Arrest - 60+'!O34</f>
        <v>0</v>
      </c>
      <c r="M34" s="67">
        <f>'YTD Arrest - 60+'!C34</f>
        <v>0</v>
      </c>
      <c r="N34" s="18">
        <f>'Q1 Summary Arrest - 60+'!J34</f>
        <v>1</v>
      </c>
      <c r="O34" s="18">
        <f>'Q2 Summary Arrest - 60+'!J34</f>
        <v>0</v>
      </c>
      <c r="P34" s="18">
        <f>'Q3 Summary Arrest - 60+'!J34</f>
        <v>0</v>
      </c>
      <c r="Q34" s="18">
        <f>'Q4 Summary Arrest - 60+'!J34</f>
        <v>0</v>
      </c>
      <c r="R34" s="62">
        <f t="shared" si="13"/>
        <v>1</v>
      </c>
      <c r="S34" s="62">
        <f>'QTR Summary Arrest - 60+ (2)'!L34</f>
        <v>1</v>
      </c>
      <c r="T34" s="18">
        <f>'Jan-Jun Arrest - 60+'!P34</f>
        <v>1</v>
      </c>
      <c r="U34" s="18">
        <f>'Jul-Dec Arrest - 60+'!P34</f>
        <v>0</v>
      </c>
      <c r="V34" s="62">
        <f t="shared" si="14"/>
        <v>1</v>
      </c>
      <c r="W34" s="62">
        <f>'Monthly Arrest - 60+'!AB34</f>
        <v>1</v>
      </c>
      <c r="X34" s="67">
        <f>'YTD Arrest - 60+'!D34</f>
        <v>1</v>
      </c>
      <c r="Y34" s="35"/>
      <c r="Z34" s="20">
        <f>SUM(C34:X34)+SUM('[1]Arrest 25 - 59'!C32:I32)+SUM('[1]Arrest 18 - 24'!C32:I32)+SUM('[1]Arrest - under 18'!C32:H32)</f>
        <v>7</v>
      </c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</row>
    <row r="35" spans="1:47" s="37" customFormat="1" x14ac:dyDescent="0.25">
      <c r="A35" s="21" t="s">
        <v>21</v>
      </c>
      <c r="B35" s="39" t="s">
        <v>5</v>
      </c>
      <c r="C35" s="23">
        <f>'Q1 Summary Arrest - 60+'!F35</f>
        <v>0</v>
      </c>
      <c r="D35" s="23">
        <f>'Q2 Summary Arrest - 60+'!F35</f>
        <v>0</v>
      </c>
      <c r="E35" s="23">
        <f>'Q3 Summary Arrest - 60+'!F35</f>
        <v>0</v>
      </c>
      <c r="F35" s="23">
        <f>'Q4 Summary Arrest - 60+'!F35</f>
        <v>0</v>
      </c>
      <c r="G35" s="63">
        <f t="shared" si="11"/>
        <v>0</v>
      </c>
      <c r="H35" s="63">
        <f>'QTR Summary Arrest - 60+ (2)'!G35</f>
        <v>0</v>
      </c>
      <c r="I35" s="23">
        <f>'Jan-Jun Arrest - 60+'!I35</f>
        <v>0</v>
      </c>
      <c r="J35" s="23">
        <f>'Jul-Dec Arrest - 60+'!I35</f>
        <v>0</v>
      </c>
      <c r="K35" s="63">
        <f t="shared" si="12"/>
        <v>0</v>
      </c>
      <c r="L35" s="63">
        <f>'Monthly Arrest - 60+'!O35</f>
        <v>0</v>
      </c>
      <c r="M35" s="68">
        <f>'YTD Arrest - 60+'!C35</f>
        <v>0</v>
      </c>
      <c r="N35" s="23">
        <f>'Q1 Summary Arrest - 60+'!J35</f>
        <v>0</v>
      </c>
      <c r="O35" s="23">
        <f>'Q2 Summary Arrest - 60+'!J35</f>
        <v>0</v>
      </c>
      <c r="P35" s="23">
        <f>'Q3 Summary Arrest - 60+'!J35</f>
        <v>0</v>
      </c>
      <c r="Q35" s="23">
        <f>'Q4 Summary Arrest - 60+'!J35</f>
        <v>0</v>
      </c>
      <c r="R35" s="63">
        <f t="shared" si="13"/>
        <v>0</v>
      </c>
      <c r="S35" s="63">
        <f>'QTR Summary Arrest - 60+ (2)'!L35</f>
        <v>0</v>
      </c>
      <c r="T35" s="23">
        <f>'Jan-Jun Arrest - 60+'!P35</f>
        <v>0</v>
      </c>
      <c r="U35" s="23">
        <f>'Jul-Dec Arrest - 60+'!P35</f>
        <v>0</v>
      </c>
      <c r="V35" s="63">
        <f t="shared" si="14"/>
        <v>0</v>
      </c>
      <c r="W35" s="63">
        <f>'Monthly Arrest - 60+'!AB35</f>
        <v>0</v>
      </c>
      <c r="X35" s="68">
        <f>'YTD Arrest - 60+'!D35</f>
        <v>0</v>
      </c>
      <c r="Y35" s="35"/>
      <c r="Z35" s="20">
        <f>SUM(C35:X35)+SUM('[1]Arrest 25 - 59'!C33:I33)+SUM('[1]Arrest 18 - 24'!C33:I33)+SUM('[1]Arrest - under 18'!C33:H33)</f>
        <v>0</v>
      </c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</row>
    <row r="36" spans="1:47" s="37" customFormat="1" x14ac:dyDescent="0.25">
      <c r="A36" s="16"/>
      <c r="B36" s="38" t="s">
        <v>6</v>
      </c>
      <c r="C36" s="18">
        <f>'Q1 Summary Arrest - 60+'!F36</f>
        <v>0</v>
      </c>
      <c r="D36" s="18">
        <f>'Q2 Summary Arrest - 60+'!F36</f>
        <v>0</v>
      </c>
      <c r="E36" s="18">
        <f>'Q3 Summary Arrest - 60+'!F36</f>
        <v>0</v>
      </c>
      <c r="F36" s="18">
        <f>'Q4 Summary Arrest - 60+'!F36</f>
        <v>0</v>
      </c>
      <c r="G36" s="62">
        <f t="shared" si="11"/>
        <v>0</v>
      </c>
      <c r="H36" s="62">
        <f>'QTR Summary Arrest - 60+ (2)'!G36</f>
        <v>0</v>
      </c>
      <c r="I36" s="18">
        <f>'Jan-Jun Arrest - 60+'!I36</f>
        <v>0</v>
      </c>
      <c r="J36" s="18">
        <f>'Jul-Dec Arrest - 60+'!I36</f>
        <v>0</v>
      </c>
      <c r="K36" s="62">
        <f t="shared" si="12"/>
        <v>0</v>
      </c>
      <c r="L36" s="62">
        <f>'Monthly Arrest - 60+'!O36</f>
        <v>0</v>
      </c>
      <c r="M36" s="67">
        <f>'YTD Arrest - 60+'!C36</f>
        <v>0</v>
      </c>
      <c r="N36" s="18">
        <f>'Q1 Summary Arrest - 60+'!J36</f>
        <v>0</v>
      </c>
      <c r="O36" s="18">
        <f>'Q2 Summary Arrest - 60+'!J36</f>
        <v>1</v>
      </c>
      <c r="P36" s="18">
        <f>'Q3 Summary Arrest - 60+'!J36</f>
        <v>0</v>
      </c>
      <c r="Q36" s="18">
        <f>'Q4 Summary Arrest - 60+'!J36</f>
        <v>0</v>
      </c>
      <c r="R36" s="62">
        <f t="shared" si="13"/>
        <v>1</v>
      </c>
      <c r="S36" s="62">
        <f>'QTR Summary Arrest - 60+ (2)'!L36</f>
        <v>1</v>
      </c>
      <c r="T36" s="18">
        <f>'Jan-Jun Arrest - 60+'!P36</f>
        <v>1</v>
      </c>
      <c r="U36" s="18">
        <f>'Jul-Dec Arrest - 60+'!P36</f>
        <v>0</v>
      </c>
      <c r="V36" s="62">
        <f t="shared" si="14"/>
        <v>1</v>
      </c>
      <c r="W36" s="62">
        <f>'Monthly Arrest - 60+'!AB36</f>
        <v>1</v>
      </c>
      <c r="X36" s="67">
        <f>'YTD Arrest - 60+'!D36</f>
        <v>1</v>
      </c>
      <c r="Y36" s="35"/>
      <c r="Z36" s="20">
        <f>SUM(C36:X36)+SUM('[1]Arrest 25 - 59'!C34:I34)+SUM('[1]Arrest 18 - 24'!C34:I34)+SUM('[1]Arrest - under 18'!C34:H34)</f>
        <v>7</v>
      </c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</row>
    <row r="37" spans="1:47" s="37" customFormat="1" x14ac:dyDescent="0.25">
      <c r="A37" s="21" t="s">
        <v>22</v>
      </c>
      <c r="B37" s="39" t="s">
        <v>5</v>
      </c>
      <c r="C37" s="23">
        <f>'Q1 Summary Arrest - 60+'!F37</f>
        <v>0</v>
      </c>
      <c r="D37" s="23">
        <f>'Q2 Summary Arrest - 60+'!F37</f>
        <v>0</v>
      </c>
      <c r="E37" s="23">
        <f>'Q3 Summary Arrest - 60+'!F37</f>
        <v>0</v>
      </c>
      <c r="F37" s="23">
        <f>'Q4 Summary Arrest - 60+'!F37</f>
        <v>0</v>
      </c>
      <c r="G37" s="63">
        <f t="shared" si="11"/>
        <v>0</v>
      </c>
      <c r="H37" s="63">
        <f>'QTR Summary Arrest - 60+ (2)'!G37</f>
        <v>0</v>
      </c>
      <c r="I37" s="23">
        <f>'Jan-Jun Arrest - 60+'!I37</f>
        <v>0</v>
      </c>
      <c r="J37" s="23">
        <f>'Jul-Dec Arrest - 60+'!I37</f>
        <v>0</v>
      </c>
      <c r="K37" s="63">
        <f t="shared" si="12"/>
        <v>0</v>
      </c>
      <c r="L37" s="63">
        <f>'Monthly Arrest - 60+'!O37</f>
        <v>0</v>
      </c>
      <c r="M37" s="68">
        <f>'YTD Arrest - 60+'!C37</f>
        <v>0</v>
      </c>
      <c r="N37" s="23">
        <f>'Q1 Summary Arrest - 60+'!J37</f>
        <v>0</v>
      </c>
      <c r="O37" s="23">
        <f>'Q2 Summary Arrest - 60+'!J37</f>
        <v>0</v>
      </c>
      <c r="P37" s="23">
        <f>'Q3 Summary Arrest - 60+'!J37</f>
        <v>0</v>
      </c>
      <c r="Q37" s="23">
        <f>'Q4 Summary Arrest - 60+'!J37</f>
        <v>0</v>
      </c>
      <c r="R37" s="63">
        <f t="shared" si="13"/>
        <v>0</v>
      </c>
      <c r="S37" s="63">
        <f>'QTR Summary Arrest - 60+ (2)'!L37</f>
        <v>0</v>
      </c>
      <c r="T37" s="23">
        <f>'Jan-Jun Arrest - 60+'!P37</f>
        <v>0</v>
      </c>
      <c r="U37" s="23">
        <f>'Jul-Dec Arrest - 60+'!P37</f>
        <v>0</v>
      </c>
      <c r="V37" s="63">
        <f t="shared" si="14"/>
        <v>0</v>
      </c>
      <c r="W37" s="63">
        <f>'Monthly Arrest - 60+'!AB37</f>
        <v>0</v>
      </c>
      <c r="X37" s="68">
        <f>'YTD Arrest - 60+'!D37</f>
        <v>0</v>
      </c>
      <c r="Y37" s="35"/>
      <c r="Z37" s="20">
        <f>SUM(C37:X37)+SUM('[1]Arrest 25 - 59'!C35:I35)+SUM('[1]Arrest 18 - 24'!C35:I35)+SUM('[1]Arrest - under 18'!C35:H35)</f>
        <v>0</v>
      </c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</row>
    <row r="38" spans="1:47" s="37" customFormat="1" x14ac:dyDescent="0.25">
      <c r="A38" s="16"/>
      <c r="B38" s="38" t="s">
        <v>6</v>
      </c>
      <c r="C38" s="18">
        <f>'Q1 Summary Arrest - 60+'!F38</f>
        <v>0</v>
      </c>
      <c r="D38" s="18">
        <f>'Q2 Summary Arrest - 60+'!F38</f>
        <v>0</v>
      </c>
      <c r="E38" s="18">
        <f>'Q3 Summary Arrest - 60+'!F38</f>
        <v>0</v>
      </c>
      <c r="F38" s="18">
        <f>'Q4 Summary Arrest - 60+'!F38</f>
        <v>0</v>
      </c>
      <c r="G38" s="62">
        <f t="shared" si="11"/>
        <v>0</v>
      </c>
      <c r="H38" s="62">
        <f>'QTR Summary Arrest - 60+ (2)'!G38</f>
        <v>0</v>
      </c>
      <c r="I38" s="18">
        <f>'Jan-Jun Arrest - 60+'!I38</f>
        <v>0</v>
      </c>
      <c r="J38" s="18">
        <f>'Jul-Dec Arrest - 60+'!I38</f>
        <v>0</v>
      </c>
      <c r="K38" s="62">
        <f t="shared" si="12"/>
        <v>0</v>
      </c>
      <c r="L38" s="62">
        <f>'Monthly Arrest - 60+'!O38</f>
        <v>0</v>
      </c>
      <c r="M38" s="67">
        <f>'YTD Arrest - 60+'!C38</f>
        <v>0</v>
      </c>
      <c r="N38" s="18">
        <f>'Q1 Summary Arrest - 60+'!J38</f>
        <v>0</v>
      </c>
      <c r="O38" s="18">
        <f>'Q2 Summary Arrest - 60+'!J38</f>
        <v>0</v>
      </c>
      <c r="P38" s="18">
        <f>'Q3 Summary Arrest - 60+'!J38</f>
        <v>0</v>
      </c>
      <c r="Q38" s="18">
        <f>'Q4 Summary Arrest - 60+'!J38</f>
        <v>0</v>
      </c>
      <c r="R38" s="62">
        <f t="shared" si="13"/>
        <v>0</v>
      </c>
      <c r="S38" s="62">
        <f>'QTR Summary Arrest - 60+ (2)'!L38</f>
        <v>0</v>
      </c>
      <c r="T38" s="18">
        <f>'Jan-Jun Arrest - 60+'!P38</f>
        <v>0</v>
      </c>
      <c r="U38" s="18">
        <f>'Jul-Dec Arrest - 60+'!P38</f>
        <v>0</v>
      </c>
      <c r="V38" s="62">
        <f t="shared" si="14"/>
        <v>0</v>
      </c>
      <c r="W38" s="62">
        <f>'Monthly Arrest - 60+'!AB38</f>
        <v>0</v>
      </c>
      <c r="X38" s="67">
        <f>'YTD Arrest - 60+'!D38</f>
        <v>0</v>
      </c>
      <c r="Y38" s="35"/>
      <c r="Z38" s="20">
        <f>SUM(C38:X38)+SUM('[1]Arrest 25 - 59'!C36:I36)+SUM('[1]Arrest 18 - 24'!C36:I36)+SUM('[1]Arrest - under 18'!C36:H36)</f>
        <v>0</v>
      </c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</row>
    <row r="39" spans="1:47" s="37" customFormat="1" x14ac:dyDescent="0.25">
      <c r="A39" s="21" t="s">
        <v>23</v>
      </c>
      <c r="B39" s="39" t="s">
        <v>5</v>
      </c>
      <c r="C39" s="23">
        <f>'Q1 Summary Arrest - 60+'!F39</f>
        <v>0</v>
      </c>
      <c r="D39" s="23">
        <f>'Q2 Summary Arrest - 60+'!F39</f>
        <v>1</v>
      </c>
      <c r="E39" s="23">
        <f>'Q3 Summary Arrest - 60+'!F39</f>
        <v>0</v>
      </c>
      <c r="F39" s="23">
        <f>'Q4 Summary Arrest - 60+'!F39</f>
        <v>0</v>
      </c>
      <c r="G39" s="63">
        <f t="shared" si="11"/>
        <v>1</v>
      </c>
      <c r="H39" s="63">
        <f>'QTR Summary Arrest - 60+ (2)'!G39</f>
        <v>1</v>
      </c>
      <c r="I39" s="23">
        <f>'Jan-Jun Arrest - 60+'!I39</f>
        <v>1</v>
      </c>
      <c r="J39" s="23">
        <f>'Jul-Dec Arrest - 60+'!I39</f>
        <v>0</v>
      </c>
      <c r="K39" s="63">
        <f t="shared" si="12"/>
        <v>1</v>
      </c>
      <c r="L39" s="63">
        <f>'Monthly Arrest - 60+'!O39</f>
        <v>1</v>
      </c>
      <c r="M39" s="68">
        <f>'YTD Arrest - 60+'!C39</f>
        <v>1</v>
      </c>
      <c r="N39" s="23">
        <f>'Q1 Summary Arrest - 60+'!J39</f>
        <v>0</v>
      </c>
      <c r="O39" s="23">
        <f>'Q2 Summary Arrest - 60+'!J39</f>
        <v>0</v>
      </c>
      <c r="P39" s="23">
        <f>'Q3 Summary Arrest - 60+'!J39</f>
        <v>0</v>
      </c>
      <c r="Q39" s="23">
        <f>'Q4 Summary Arrest - 60+'!J39</f>
        <v>0</v>
      </c>
      <c r="R39" s="63">
        <f t="shared" si="13"/>
        <v>0</v>
      </c>
      <c r="S39" s="63">
        <f>'QTR Summary Arrest - 60+ (2)'!L39</f>
        <v>0</v>
      </c>
      <c r="T39" s="23">
        <f>'Jan-Jun Arrest - 60+'!P39</f>
        <v>0</v>
      </c>
      <c r="U39" s="23">
        <f>'Jul-Dec Arrest - 60+'!P39</f>
        <v>0</v>
      </c>
      <c r="V39" s="63">
        <f t="shared" si="14"/>
        <v>0</v>
      </c>
      <c r="W39" s="63">
        <f>'Monthly Arrest - 60+'!AB39</f>
        <v>0</v>
      </c>
      <c r="X39" s="68">
        <f>'YTD Arrest - 60+'!D39</f>
        <v>0</v>
      </c>
      <c r="Y39" s="35"/>
      <c r="Z39" s="20">
        <f>SUM(C39:X39)+SUM('[1]Arrest 25 - 59'!C37:I37)+SUM('[1]Arrest 18 - 24'!C37:I37)+SUM('[1]Arrest - under 18'!C37:H37)</f>
        <v>7</v>
      </c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</row>
    <row r="40" spans="1:47" s="36" customFormat="1" ht="15.75" thickBot="1" x14ac:dyDescent="0.3">
      <c r="A40" s="25"/>
      <c r="B40" s="40" t="s">
        <v>6</v>
      </c>
      <c r="C40" s="27">
        <f>'Q1 Summary Arrest - 60+'!F40</f>
        <v>0</v>
      </c>
      <c r="D40" s="27">
        <f>'Q2 Summary Arrest - 60+'!F40</f>
        <v>0</v>
      </c>
      <c r="E40" s="27">
        <f>'Q3 Summary Arrest - 60+'!F40</f>
        <v>0</v>
      </c>
      <c r="F40" s="27">
        <f>'Q4 Summary Arrest - 60+'!F40</f>
        <v>0</v>
      </c>
      <c r="G40" s="64">
        <f t="shared" si="11"/>
        <v>0</v>
      </c>
      <c r="H40" s="64">
        <f>'QTR Summary Arrest - 60+ (2)'!G40</f>
        <v>0</v>
      </c>
      <c r="I40" s="27">
        <f>'Jan-Jun Arrest - 60+'!I40</f>
        <v>0</v>
      </c>
      <c r="J40" s="27">
        <f>'Jul-Dec Arrest - 60+'!I40</f>
        <v>0</v>
      </c>
      <c r="K40" s="64">
        <f t="shared" si="12"/>
        <v>0</v>
      </c>
      <c r="L40" s="64">
        <f>'Monthly Arrest - 60+'!O40</f>
        <v>0</v>
      </c>
      <c r="M40" s="69">
        <f>'YTD Arrest - 60+'!C40</f>
        <v>0</v>
      </c>
      <c r="N40" s="27">
        <f>'Q1 Summary Arrest - 60+'!J40</f>
        <v>0</v>
      </c>
      <c r="O40" s="27">
        <f>'Q2 Summary Arrest - 60+'!J40</f>
        <v>0</v>
      </c>
      <c r="P40" s="27">
        <f>'Q3 Summary Arrest - 60+'!J40</f>
        <v>0</v>
      </c>
      <c r="Q40" s="27">
        <f>'Q4 Summary Arrest - 60+'!J40</f>
        <v>0</v>
      </c>
      <c r="R40" s="64">
        <f t="shared" si="13"/>
        <v>0</v>
      </c>
      <c r="S40" s="64">
        <f>'QTR Summary Arrest - 60+ (2)'!L40</f>
        <v>0</v>
      </c>
      <c r="T40" s="27">
        <f>'Jan-Jun Arrest - 60+'!P40</f>
        <v>0</v>
      </c>
      <c r="U40" s="27">
        <f>'Jul-Dec Arrest - 60+'!P40</f>
        <v>0</v>
      </c>
      <c r="V40" s="64">
        <f t="shared" si="14"/>
        <v>0</v>
      </c>
      <c r="W40" s="64">
        <f>'Monthly Arrest - 60+'!AB40</f>
        <v>0</v>
      </c>
      <c r="X40" s="69">
        <f>'YTD Arrest - 60+'!D40</f>
        <v>0</v>
      </c>
      <c r="Y40" s="35"/>
      <c r="Z40" s="29">
        <f>SUM(C40:X40)+SUM('[1]Arrest 25 - 59'!C38:I38)+SUM('[1]Arrest 18 - 24'!C38:I38)+SUM('[1]Arrest - under 18'!C38:H38)</f>
        <v>0</v>
      </c>
    </row>
    <row r="41" spans="1:47" ht="15.75" thickTop="1" x14ac:dyDescent="0.25">
      <c r="A41" s="41" t="s">
        <v>24</v>
      </c>
      <c r="B41" s="42" t="s">
        <v>5</v>
      </c>
      <c r="C41" s="43">
        <f>C27+C29+C31+C33+C35+C37+C39</f>
        <v>0</v>
      </c>
      <c r="D41" s="43">
        <f t="shared" ref="D41:L42" si="15">D27+D29+D31+D33+D35+D37+D39</f>
        <v>1</v>
      </c>
      <c r="E41" s="43">
        <f t="shared" si="15"/>
        <v>0</v>
      </c>
      <c r="F41" s="43">
        <f t="shared" si="15"/>
        <v>0</v>
      </c>
      <c r="G41" s="71">
        <f t="shared" si="15"/>
        <v>1</v>
      </c>
      <c r="H41" s="71">
        <f t="shared" si="15"/>
        <v>1</v>
      </c>
      <c r="I41" s="43">
        <f t="shared" si="15"/>
        <v>1</v>
      </c>
      <c r="J41" s="43">
        <f t="shared" si="15"/>
        <v>0</v>
      </c>
      <c r="K41" s="71">
        <f t="shared" si="15"/>
        <v>1</v>
      </c>
      <c r="L41" s="71">
        <f t="shared" si="15"/>
        <v>1</v>
      </c>
      <c r="M41" s="72">
        <f t="shared" ref="M41" si="16">M27+M29+M31+M33+M35+M37+M39</f>
        <v>1</v>
      </c>
      <c r="N41" s="43">
        <f>N27+N29+N31+N33+N35+N37+N39</f>
        <v>1</v>
      </c>
      <c r="O41" s="43">
        <f t="shared" ref="O41:W41" si="17">O27+O29+O31+O33+O35+O37+O39</f>
        <v>0</v>
      </c>
      <c r="P41" s="43">
        <f t="shared" si="17"/>
        <v>0</v>
      </c>
      <c r="Q41" s="43">
        <f t="shared" si="17"/>
        <v>0</v>
      </c>
      <c r="R41" s="71">
        <f t="shared" si="17"/>
        <v>1</v>
      </c>
      <c r="S41" s="71">
        <f t="shared" si="17"/>
        <v>1</v>
      </c>
      <c r="T41" s="43">
        <f t="shared" si="17"/>
        <v>1</v>
      </c>
      <c r="U41" s="43">
        <f t="shared" si="17"/>
        <v>0</v>
      </c>
      <c r="V41" s="71">
        <f t="shared" si="17"/>
        <v>1</v>
      </c>
      <c r="W41" s="71">
        <f t="shared" si="17"/>
        <v>1</v>
      </c>
      <c r="X41" s="72">
        <f t="shared" ref="X41" si="18">X27+X29+X31+X33+X35+X37+X39</f>
        <v>1</v>
      </c>
      <c r="Z41" s="9">
        <f>SUM(C41:X41)+SUM('[1]Arrest 25 - 59'!C39:I39)+SUM('[1]Arrest 18 - 24'!C39:I39)+SUM('[1]Arrest - under 18'!C39:H39)</f>
        <v>14</v>
      </c>
    </row>
    <row r="42" spans="1:47" x14ac:dyDescent="0.25">
      <c r="A42" s="44"/>
      <c r="B42" s="42" t="s">
        <v>6</v>
      </c>
      <c r="C42" s="43">
        <f>C28+C30+C32+C34+C36+C38+C40</f>
        <v>0</v>
      </c>
      <c r="D42" s="43">
        <f t="shared" si="15"/>
        <v>0</v>
      </c>
      <c r="E42" s="43">
        <f t="shared" si="15"/>
        <v>0</v>
      </c>
      <c r="F42" s="43">
        <f t="shared" si="15"/>
        <v>0</v>
      </c>
      <c r="G42" s="71">
        <f t="shared" si="15"/>
        <v>0</v>
      </c>
      <c r="H42" s="71">
        <f t="shared" si="15"/>
        <v>0</v>
      </c>
      <c r="I42" s="43">
        <f t="shared" si="15"/>
        <v>0</v>
      </c>
      <c r="J42" s="43">
        <f t="shared" si="15"/>
        <v>0</v>
      </c>
      <c r="K42" s="71">
        <f t="shared" si="15"/>
        <v>0</v>
      </c>
      <c r="L42" s="71">
        <f t="shared" si="15"/>
        <v>0</v>
      </c>
      <c r="M42" s="72">
        <f t="shared" ref="M42" si="19">M28+M30+M32+M34+M36+M38+M40</f>
        <v>0</v>
      </c>
      <c r="N42" s="43">
        <f>N28+N30+N32+N34+N36+N38+N40</f>
        <v>1</v>
      </c>
      <c r="O42" s="43">
        <f t="shared" ref="O42:W42" si="20">O28+O30+O32+O34+O36+O38+O40</f>
        <v>1</v>
      </c>
      <c r="P42" s="43">
        <f t="shared" si="20"/>
        <v>0</v>
      </c>
      <c r="Q42" s="43">
        <f t="shared" si="20"/>
        <v>0</v>
      </c>
      <c r="R42" s="71">
        <f t="shared" si="20"/>
        <v>2</v>
      </c>
      <c r="S42" s="71">
        <f t="shared" si="20"/>
        <v>2</v>
      </c>
      <c r="T42" s="43">
        <f t="shared" si="20"/>
        <v>2</v>
      </c>
      <c r="U42" s="43">
        <f t="shared" si="20"/>
        <v>0</v>
      </c>
      <c r="V42" s="71">
        <f t="shared" si="20"/>
        <v>2</v>
      </c>
      <c r="W42" s="71">
        <f t="shared" si="20"/>
        <v>2</v>
      </c>
      <c r="X42" s="72">
        <f t="shared" ref="X42" si="21">X28+X30+X32+X34+X36+X38+X40</f>
        <v>2</v>
      </c>
      <c r="Z42" s="9">
        <f>SUM(C42:X42)+SUM('[1]Arrest 25 - 59'!C40:I40)+SUM('[1]Arrest 18 - 24'!C40:I40)+SUM('[1]Arrest - under 18'!C40:H40)</f>
        <v>14</v>
      </c>
    </row>
    <row r="44" spans="1:47" s="10" customFormat="1" x14ac:dyDescent="0.25">
      <c r="A44" s="45" t="s">
        <v>25</v>
      </c>
      <c r="B44" s="6"/>
      <c r="C44" s="7" t="s">
        <v>1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 t="s">
        <v>2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8"/>
      <c r="Z44" s="9" t="s">
        <v>3</v>
      </c>
    </row>
    <row r="45" spans="1:47" s="10" customFormat="1" ht="15.75" thickBot="1" x14ac:dyDescent="0.3">
      <c r="A45" s="5"/>
      <c r="B45" s="6"/>
      <c r="C45" s="7" t="s">
        <v>61</v>
      </c>
      <c r="D45" s="7" t="s">
        <v>62</v>
      </c>
      <c r="E45" s="7" t="s">
        <v>63</v>
      </c>
      <c r="F45" s="7" t="s">
        <v>64</v>
      </c>
      <c r="G45" s="60" t="s">
        <v>74</v>
      </c>
      <c r="H45" s="60" t="s">
        <v>75</v>
      </c>
      <c r="I45" s="7" t="s">
        <v>76</v>
      </c>
      <c r="J45" s="7" t="s">
        <v>77</v>
      </c>
      <c r="K45" s="60" t="s">
        <v>74</v>
      </c>
      <c r="L45" s="60" t="s">
        <v>78</v>
      </c>
      <c r="M45" s="60" t="s">
        <v>78</v>
      </c>
      <c r="N45" s="7" t="s">
        <v>61</v>
      </c>
      <c r="O45" s="7" t="s">
        <v>62</v>
      </c>
      <c r="P45" s="7" t="s">
        <v>63</v>
      </c>
      <c r="Q45" s="7" t="s">
        <v>64</v>
      </c>
      <c r="R45" s="60" t="s">
        <v>74</v>
      </c>
      <c r="S45" s="60" t="s">
        <v>75</v>
      </c>
      <c r="T45" s="7" t="s">
        <v>76</v>
      </c>
      <c r="U45" s="7" t="s">
        <v>77</v>
      </c>
      <c r="V45" s="60" t="s">
        <v>74</v>
      </c>
      <c r="W45" s="60" t="s">
        <v>78</v>
      </c>
      <c r="X45" s="60" t="s">
        <v>78</v>
      </c>
      <c r="Y45" s="8"/>
      <c r="Z45" s="9"/>
    </row>
    <row r="46" spans="1:47" s="36" customFormat="1" ht="15.75" thickTop="1" x14ac:dyDescent="0.25">
      <c r="A46" s="11" t="s">
        <v>26</v>
      </c>
      <c r="B46" s="34" t="s">
        <v>5</v>
      </c>
      <c r="C46" s="13">
        <f>'Q1 Summary Arrest - 60+'!F46</f>
        <v>0</v>
      </c>
      <c r="D46" s="13">
        <f>'Q2 Summary Arrest - 60+'!F46</f>
        <v>0</v>
      </c>
      <c r="E46" s="13">
        <f>'Q3 Summary Arrest - 60+'!F46</f>
        <v>0</v>
      </c>
      <c r="F46" s="13">
        <f>'Q4 Summary Arrest - 60+'!F46</f>
        <v>0</v>
      </c>
      <c r="G46" s="61">
        <f t="shared" ref="G46:G53" si="22">SUM(C46:F46)</f>
        <v>0</v>
      </c>
      <c r="H46" s="61">
        <f>'QTR Summary Arrest - 60+ (2)'!G46</f>
        <v>0</v>
      </c>
      <c r="I46" s="13">
        <f>'Jan-Jun Arrest - 60+'!I46</f>
        <v>0</v>
      </c>
      <c r="J46" s="13">
        <f>'Jul-Dec Arrest - 60+'!I46</f>
        <v>0</v>
      </c>
      <c r="K46" s="61">
        <f t="shared" ref="K46:K53" si="23">J46+I46</f>
        <v>0</v>
      </c>
      <c r="L46" s="61">
        <f>'Monthly Arrest - 60+'!O46</f>
        <v>0</v>
      </c>
      <c r="M46" s="66">
        <f>'YTD Arrest - 60+'!C46</f>
        <v>0</v>
      </c>
      <c r="N46" s="13">
        <f>'Q1 Summary Arrest - 60+'!J46</f>
        <v>0</v>
      </c>
      <c r="O46" s="13">
        <f>'Q2 Summary Arrest - 60+'!J46</f>
        <v>0</v>
      </c>
      <c r="P46" s="13">
        <f>'Q3 Summary Arrest - 60+'!J46</f>
        <v>0</v>
      </c>
      <c r="Q46" s="13">
        <f>'Q4 Summary Arrest - 60+'!J46</f>
        <v>0</v>
      </c>
      <c r="R46" s="61">
        <f t="shared" ref="R46:R53" si="24">SUM(N46:Q46)</f>
        <v>0</v>
      </c>
      <c r="S46" s="61">
        <f>'QTR Summary Arrest - 60+ (2)'!L46</f>
        <v>0</v>
      </c>
      <c r="T46" s="13">
        <f>'Jan-Jun Arrest - 60+'!P46</f>
        <v>0</v>
      </c>
      <c r="U46" s="13">
        <f>'Jul-Dec Arrest - 60+'!P46</f>
        <v>0</v>
      </c>
      <c r="V46" s="61">
        <f t="shared" ref="V46:V53" si="25">U46+T46</f>
        <v>0</v>
      </c>
      <c r="W46" s="61">
        <f>'Monthly Arrest - 60+'!AB46</f>
        <v>0</v>
      </c>
      <c r="X46" s="66">
        <f>'YTD Arrest - 60+'!D46</f>
        <v>0</v>
      </c>
      <c r="Y46" s="35"/>
      <c r="Z46" s="15">
        <f>SUM(C46:X46)+SUM('[1]Arrest 25 - 59'!C43:I43)+SUM('[1]Arrest 18 - 24'!C43:I43)+SUM('[1]Arrest - under 18'!C43:H43)</f>
        <v>0</v>
      </c>
    </row>
    <row r="47" spans="1:47" s="36" customFormat="1" x14ac:dyDescent="0.25">
      <c r="A47" s="16"/>
      <c r="B47" s="38" t="s">
        <v>6</v>
      </c>
      <c r="C47" s="18">
        <f>'Q1 Summary Arrest - 60+'!F47</f>
        <v>0</v>
      </c>
      <c r="D47" s="18">
        <f>'Q2 Summary Arrest - 60+'!F47</f>
        <v>0</v>
      </c>
      <c r="E47" s="18">
        <f>'Q3 Summary Arrest - 60+'!F47</f>
        <v>0</v>
      </c>
      <c r="F47" s="18">
        <f>'Q4 Summary Arrest - 60+'!F47</f>
        <v>0</v>
      </c>
      <c r="G47" s="62">
        <f t="shared" si="22"/>
        <v>0</v>
      </c>
      <c r="H47" s="62">
        <f>'QTR Summary Arrest - 60+ (2)'!G47</f>
        <v>0</v>
      </c>
      <c r="I47" s="18">
        <f>'Jan-Jun Arrest - 60+'!I47</f>
        <v>0</v>
      </c>
      <c r="J47" s="18">
        <f>'Jul-Dec Arrest - 60+'!I47</f>
        <v>0</v>
      </c>
      <c r="K47" s="62">
        <f t="shared" si="23"/>
        <v>0</v>
      </c>
      <c r="L47" s="62">
        <f>'Monthly Arrest - 60+'!O47</f>
        <v>0</v>
      </c>
      <c r="M47" s="67">
        <f>'YTD Arrest - 60+'!C47</f>
        <v>0</v>
      </c>
      <c r="N47" s="18">
        <f>'Q1 Summary Arrest - 60+'!J47</f>
        <v>0</v>
      </c>
      <c r="O47" s="18">
        <f>'Q2 Summary Arrest - 60+'!J47</f>
        <v>0</v>
      </c>
      <c r="P47" s="18">
        <f>'Q3 Summary Arrest - 60+'!J47</f>
        <v>0</v>
      </c>
      <c r="Q47" s="18">
        <f>'Q4 Summary Arrest - 60+'!J47</f>
        <v>0</v>
      </c>
      <c r="R47" s="62">
        <f t="shared" si="24"/>
        <v>0</v>
      </c>
      <c r="S47" s="62">
        <f>'QTR Summary Arrest - 60+ (2)'!L47</f>
        <v>0</v>
      </c>
      <c r="T47" s="18">
        <f>'Jan-Jun Arrest - 60+'!P47</f>
        <v>0</v>
      </c>
      <c r="U47" s="18">
        <f>'Jul-Dec Arrest - 60+'!P47</f>
        <v>0</v>
      </c>
      <c r="V47" s="62">
        <f t="shared" si="25"/>
        <v>0</v>
      </c>
      <c r="W47" s="62">
        <f>'Monthly Arrest - 60+'!AB47</f>
        <v>0</v>
      </c>
      <c r="X47" s="67">
        <f>'YTD Arrest - 60+'!D47</f>
        <v>0</v>
      </c>
      <c r="Y47" s="35"/>
      <c r="Z47" s="20">
        <f>SUM(C47:X47)+SUM('[1]Arrest 25 - 59'!C44:I44)+SUM('[1]Arrest 18 - 24'!C44:I44)+SUM('[1]Arrest - under 18'!C44:H44)</f>
        <v>0</v>
      </c>
    </row>
    <row r="48" spans="1:47" s="36" customFormat="1" x14ac:dyDescent="0.25">
      <c r="A48" s="21" t="s">
        <v>27</v>
      </c>
      <c r="B48" s="39" t="s">
        <v>5</v>
      </c>
      <c r="C48" s="23">
        <f>'Q1 Summary Arrest - 60+'!F48</f>
        <v>0</v>
      </c>
      <c r="D48" s="23">
        <f>'Q2 Summary Arrest - 60+'!F48</f>
        <v>0</v>
      </c>
      <c r="E48" s="23">
        <f>'Q3 Summary Arrest - 60+'!F48</f>
        <v>0</v>
      </c>
      <c r="F48" s="23">
        <f>'Q4 Summary Arrest - 60+'!F48</f>
        <v>0</v>
      </c>
      <c r="G48" s="63">
        <f t="shared" si="22"/>
        <v>0</v>
      </c>
      <c r="H48" s="63">
        <f>'QTR Summary Arrest - 60+ (2)'!G48</f>
        <v>0</v>
      </c>
      <c r="I48" s="23">
        <f>'Jan-Jun Arrest - 60+'!I48</f>
        <v>0</v>
      </c>
      <c r="J48" s="23">
        <f>'Jul-Dec Arrest - 60+'!I48</f>
        <v>0</v>
      </c>
      <c r="K48" s="63">
        <f t="shared" si="23"/>
        <v>0</v>
      </c>
      <c r="L48" s="63">
        <f>'Monthly Arrest - 60+'!O48</f>
        <v>0</v>
      </c>
      <c r="M48" s="68">
        <f>'YTD Arrest - 60+'!C48</f>
        <v>0</v>
      </c>
      <c r="N48" s="23">
        <f>'Q1 Summary Arrest - 60+'!J48</f>
        <v>0</v>
      </c>
      <c r="O48" s="23">
        <f>'Q2 Summary Arrest - 60+'!J48</f>
        <v>0</v>
      </c>
      <c r="P48" s="23">
        <f>'Q3 Summary Arrest - 60+'!J48</f>
        <v>0</v>
      </c>
      <c r="Q48" s="23">
        <f>'Q4 Summary Arrest - 60+'!J48</f>
        <v>0</v>
      </c>
      <c r="R48" s="63">
        <f t="shared" si="24"/>
        <v>0</v>
      </c>
      <c r="S48" s="63">
        <f>'QTR Summary Arrest - 60+ (2)'!L48</f>
        <v>0</v>
      </c>
      <c r="T48" s="23">
        <f>'Jan-Jun Arrest - 60+'!P48</f>
        <v>0</v>
      </c>
      <c r="U48" s="23">
        <f>'Jul-Dec Arrest - 60+'!P48</f>
        <v>0</v>
      </c>
      <c r="V48" s="63">
        <f t="shared" si="25"/>
        <v>0</v>
      </c>
      <c r="W48" s="63">
        <f>'Monthly Arrest - 60+'!AB48</f>
        <v>0</v>
      </c>
      <c r="X48" s="68">
        <f>'YTD Arrest - 60+'!D48</f>
        <v>0</v>
      </c>
      <c r="Y48" s="35"/>
      <c r="Z48" s="20">
        <f>SUM(C48:X48)+SUM('[1]Arrest 25 - 59'!C45:I45)+SUM('[1]Arrest 18 - 24'!C45:I45)+SUM('[1]Arrest - under 18'!C45:H45)</f>
        <v>0</v>
      </c>
    </row>
    <row r="49" spans="1:26" s="36" customFormat="1" x14ac:dyDescent="0.25">
      <c r="A49" s="16"/>
      <c r="B49" s="38" t="s">
        <v>6</v>
      </c>
      <c r="C49" s="18">
        <f>'Q1 Summary Arrest - 60+'!F49</f>
        <v>0</v>
      </c>
      <c r="D49" s="18">
        <f>'Q2 Summary Arrest - 60+'!F49</f>
        <v>0</v>
      </c>
      <c r="E49" s="18">
        <f>'Q3 Summary Arrest - 60+'!F49</f>
        <v>0</v>
      </c>
      <c r="F49" s="18">
        <f>'Q4 Summary Arrest - 60+'!F49</f>
        <v>0</v>
      </c>
      <c r="G49" s="62">
        <f t="shared" si="22"/>
        <v>0</v>
      </c>
      <c r="H49" s="62">
        <f>'QTR Summary Arrest - 60+ (2)'!G49</f>
        <v>0</v>
      </c>
      <c r="I49" s="18">
        <f>'Jan-Jun Arrest - 60+'!I49</f>
        <v>0</v>
      </c>
      <c r="J49" s="18">
        <f>'Jul-Dec Arrest - 60+'!I49</f>
        <v>0</v>
      </c>
      <c r="K49" s="62">
        <f t="shared" si="23"/>
        <v>0</v>
      </c>
      <c r="L49" s="62">
        <f>'Monthly Arrest - 60+'!O49</f>
        <v>0</v>
      </c>
      <c r="M49" s="67">
        <f>'YTD Arrest - 60+'!C49</f>
        <v>0</v>
      </c>
      <c r="N49" s="18">
        <f>'Q1 Summary Arrest - 60+'!J49</f>
        <v>0</v>
      </c>
      <c r="O49" s="18">
        <f>'Q2 Summary Arrest - 60+'!J49</f>
        <v>0</v>
      </c>
      <c r="P49" s="18">
        <f>'Q3 Summary Arrest - 60+'!J49</f>
        <v>0</v>
      </c>
      <c r="Q49" s="18">
        <f>'Q4 Summary Arrest - 60+'!J49</f>
        <v>0</v>
      </c>
      <c r="R49" s="62">
        <f t="shared" si="24"/>
        <v>0</v>
      </c>
      <c r="S49" s="62">
        <f>'QTR Summary Arrest - 60+ (2)'!L49</f>
        <v>0</v>
      </c>
      <c r="T49" s="18">
        <f>'Jan-Jun Arrest - 60+'!P49</f>
        <v>0</v>
      </c>
      <c r="U49" s="18">
        <f>'Jul-Dec Arrest - 60+'!P49</f>
        <v>0</v>
      </c>
      <c r="V49" s="62">
        <f t="shared" si="25"/>
        <v>0</v>
      </c>
      <c r="W49" s="62">
        <f>'Monthly Arrest - 60+'!AB49</f>
        <v>0</v>
      </c>
      <c r="X49" s="67">
        <f>'YTD Arrest - 60+'!D49</f>
        <v>0</v>
      </c>
      <c r="Y49" s="35"/>
      <c r="Z49" s="20">
        <f>SUM(C49:X49)+SUM('[1]Arrest 25 - 59'!C46:I46)+SUM('[1]Arrest 18 - 24'!C46:I46)+SUM('[1]Arrest - under 18'!C46:H46)</f>
        <v>0</v>
      </c>
    </row>
    <row r="50" spans="1:26" s="36" customFormat="1" x14ac:dyDescent="0.25">
      <c r="A50" s="21" t="s">
        <v>28</v>
      </c>
      <c r="B50" s="39" t="s">
        <v>5</v>
      </c>
      <c r="C50" s="23">
        <f>'Q1 Summary Arrest - 60+'!F50</f>
        <v>0</v>
      </c>
      <c r="D50" s="23">
        <f>'Q2 Summary Arrest - 60+'!F50</f>
        <v>0</v>
      </c>
      <c r="E50" s="23">
        <f>'Q3 Summary Arrest - 60+'!F50</f>
        <v>0</v>
      </c>
      <c r="F50" s="23">
        <f>'Q4 Summary Arrest - 60+'!F50</f>
        <v>0</v>
      </c>
      <c r="G50" s="63">
        <f t="shared" si="22"/>
        <v>0</v>
      </c>
      <c r="H50" s="63">
        <f>'QTR Summary Arrest - 60+ (2)'!G50</f>
        <v>0</v>
      </c>
      <c r="I50" s="23">
        <f>'Jan-Jun Arrest - 60+'!I50</f>
        <v>0</v>
      </c>
      <c r="J50" s="23">
        <f>'Jul-Dec Arrest - 60+'!I50</f>
        <v>0</v>
      </c>
      <c r="K50" s="63">
        <f t="shared" si="23"/>
        <v>0</v>
      </c>
      <c r="L50" s="63">
        <f>'Monthly Arrest - 60+'!O50</f>
        <v>0</v>
      </c>
      <c r="M50" s="68">
        <f>'YTD Arrest - 60+'!C50</f>
        <v>0</v>
      </c>
      <c r="N50" s="23">
        <f>'Q1 Summary Arrest - 60+'!J50</f>
        <v>0</v>
      </c>
      <c r="O50" s="23">
        <f>'Q2 Summary Arrest - 60+'!J50</f>
        <v>0</v>
      </c>
      <c r="P50" s="23">
        <f>'Q3 Summary Arrest - 60+'!J50</f>
        <v>0</v>
      </c>
      <c r="Q50" s="23">
        <f>'Q4 Summary Arrest - 60+'!J50</f>
        <v>0</v>
      </c>
      <c r="R50" s="63">
        <f t="shared" si="24"/>
        <v>0</v>
      </c>
      <c r="S50" s="63">
        <f>'QTR Summary Arrest - 60+ (2)'!L50</f>
        <v>0</v>
      </c>
      <c r="T50" s="23">
        <f>'Jan-Jun Arrest - 60+'!P50</f>
        <v>0</v>
      </c>
      <c r="U50" s="23">
        <f>'Jul-Dec Arrest - 60+'!P50</f>
        <v>0</v>
      </c>
      <c r="V50" s="63">
        <f t="shared" si="25"/>
        <v>0</v>
      </c>
      <c r="W50" s="63">
        <f>'Monthly Arrest - 60+'!AB50</f>
        <v>0</v>
      </c>
      <c r="X50" s="68">
        <f>'YTD Arrest - 60+'!D50</f>
        <v>0</v>
      </c>
      <c r="Y50" s="35"/>
      <c r="Z50" s="20">
        <f>SUM(C50:X50)+SUM('[1]Arrest 25 - 59'!C47:I47)+SUM('[1]Arrest 18 - 24'!C47:I47)+SUM('[1]Arrest - under 18'!C47:H47)</f>
        <v>0</v>
      </c>
    </row>
    <row r="51" spans="1:26" s="36" customFormat="1" x14ac:dyDescent="0.25">
      <c r="A51" s="16"/>
      <c r="B51" s="38" t="s">
        <v>6</v>
      </c>
      <c r="C51" s="18">
        <f>'Q1 Summary Arrest - 60+'!F51</f>
        <v>0</v>
      </c>
      <c r="D51" s="18">
        <f>'Q2 Summary Arrest - 60+'!F51</f>
        <v>0</v>
      </c>
      <c r="E51" s="18">
        <f>'Q3 Summary Arrest - 60+'!F51</f>
        <v>0</v>
      </c>
      <c r="F51" s="18">
        <f>'Q4 Summary Arrest - 60+'!F51</f>
        <v>0</v>
      </c>
      <c r="G51" s="62">
        <f t="shared" si="22"/>
        <v>0</v>
      </c>
      <c r="H51" s="62">
        <f>'QTR Summary Arrest - 60+ (2)'!G51</f>
        <v>0</v>
      </c>
      <c r="I51" s="18">
        <f>'Jan-Jun Arrest - 60+'!I51</f>
        <v>0</v>
      </c>
      <c r="J51" s="18">
        <f>'Jul-Dec Arrest - 60+'!I51</f>
        <v>0</v>
      </c>
      <c r="K51" s="62">
        <f t="shared" si="23"/>
        <v>0</v>
      </c>
      <c r="L51" s="62">
        <f>'Monthly Arrest - 60+'!O51</f>
        <v>0</v>
      </c>
      <c r="M51" s="67">
        <f>'YTD Arrest - 60+'!C51</f>
        <v>0</v>
      </c>
      <c r="N51" s="18">
        <f>'Q1 Summary Arrest - 60+'!J51</f>
        <v>0</v>
      </c>
      <c r="O51" s="18">
        <f>'Q2 Summary Arrest - 60+'!J51</f>
        <v>0</v>
      </c>
      <c r="P51" s="18">
        <f>'Q3 Summary Arrest - 60+'!J51</f>
        <v>0</v>
      </c>
      <c r="Q51" s="18">
        <f>'Q4 Summary Arrest - 60+'!J51</f>
        <v>0</v>
      </c>
      <c r="R51" s="62">
        <f t="shared" si="24"/>
        <v>0</v>
      </c>
      <c r="S51" s="62">
        <f>'QTR Summary Arrest - 60+ (2)'!L51</f>
        <v>0</v>
      </c>
      <c r="T51" s="18">
        <f>'Jan-Jun Arrest - 60+'!P51</f>
        <v>0</v>
      </c>
      <c r="U51" s="18">
        <f>'Jul-Dec Arrest - 60+'!P51</f>
        <v>0</v>
      </c>
      <c r="V51" s="62">
        <f t="shared" si="25"/>
        <v>0</v>
      </c>
      <c r="W51" s="62">
        <f>'Monthly Arrest - 60+'!AB51</f>
        <v>0</v>
      </c>
      <c r="X51" s="67">
        <f>'YTD Arrest - 60+'!D51</f>
        <v>0</v>
      </c>
      <c r="Y51" s="35"/>
      <c r="Z51" s="20">
        <f>SUM(C51:X51)+SUM('[1]Arrest 25 - 59'!C48:I48)+SUM('[1]Arrest 18 - 24'!C48:I48)+SUM('[1]Arrest - under 18'!C48:H48)</f>
        <v>0</v>
      </c>
    </row>
    <row r="52" spans="1:26" s="36" customFormat="1" x14ac:dyDescent="0.25">
      <c r="A52" s="21" t="s">
        <v>29</v>
      </c>
      <c r="B52" s="39" t="s">
        <v>5</v>
      </c>
      <c r="C52" s="23">
        <f>'Q1 Summary Arrest - 60+'!F52</f>
        <v>0</v>
      </c>
      <c r="D52" s="23">
        <f>'Q2 Summary Arrest - 60+'!F52</f>
        <v>1</v>
      </c>
      <c r="E52" s="23">
        <f>'Q3 Summary Arrest - 60+'!F52</f>
        <v>0</v>
      </c>
      <c r="F52" s="23">
        <f>'Q4 Summary Arrest - 60+'!F52</f>
        <v>0</v>
      </c>
      <c r="G52" s="63">
        <f t="shared" si="22"/>
        <v>1</v>
      </c>
      <c r="H52" s="63">
        <f>'QTR Summary Arrest - 60+ (2)'!G52</f>
        <v>1</v>
      </c>
      <c r="I52" s="23">
        <f>'Jan-Jun Arrest - 60+'!I52</f>
        <v>1</v>
      </c>
      <c r="J52" s="23">
        <f>'Jul-Dec Arrest - 60+'!I52</f>
        <v>0</v>
      </c>
      <c r="K52" s="63">
        <f t="shared" si="23"/>
        <v>1</v>
      </c>
      <c r="L52" s="63">
        <f>'Monthly Arrest - 60+'!O52</f>
        <v>1</v>
      </c>
      <c r="M52" s="68">
        <f>'YTD Arrest - 60+'!C52</f>
        <v>1</v>
      </c>
      <c r="N52" s="23">
        <f>'Q1 Summary Arrest - 60+'!J52</f>
        <v>0</v>
      </c>
      <c r="O52" s="23">
        <f>'Q2 Summary Arrest - 60+'!J52</f>
        <v>0</v>
      </c>
      <c r="P52" s="23">
        <f>'Q3 Summary Arrest - 60+'!J52</f>
        <v>0</v>
      </c>
      <c r="Q52" s="23">
        <f>'Q4 Summary Arrest - 60+'!J52</f>
        <v>0</v>
      </c>
      <c r="R52" s="63">
        <f t="shared" si="24"/>
        <v>0</v>
      </c>
      <c r="S52" s="63">
        <f>'QTR Summary Arrest - 60+ (2)'!L52</f>
        <v>0</v>
      </c>
      <c r="T52" s="23">
        <f>'Jan-Jun Arrest - 60+'!P52</f>
        <v>0</v>
      </c>
      <c r="U52" s="23">
        <f>'Jul-Dec Arrest - 60+'!P52</f>
        <v>0</v>
      </c>
      <c r="V52" s="63">
        <f t="shared" si="25"/>
        <v>0</v>
      </c>
      <c r="W52" s="63">
        <f>'Monthly Arrest - 60+'!AB52</f>
        <v>0</v>
      </c>
      <c r="X52" s="68">
        <f>'YTD Arrest - 60+'!D52</f>
        <v>0</v>
      </c>
      <c r="Y52" s="35"/>
      <c r="Z52" s="20">
        <f>SUM(C52:X52)+SUM('[1]Arrest 25 - 59'!C49:I49)+SUM('[1]Arrest 18 - 24'!C49:I49)+SUM('[1]Arrest - under 18'!C49:H49)</f>
        <v>7</v>
      </c>
    </row>
    <row r="53" spans="1:26" s="36" customFormat="1" ht="15.75" thickBot="1" x14ac:dyDescent="0.3">
      <c r="A53" s="25"/>
      <c r="B53" s="40" t="s">
        <v>6</v>
      </c>
      <c r="C53" s="27">
        <f>'Q1 Summary Arrest - 60+'!F53</f>
        <v>1</v>
      </c>
      <c r="D53" s="27">
        <f>'Q2 Summary Arrest - 60+'!F53</f>
        <v>0</v>
      </c>
      <c r="E53" s="27">
        <f>'Q3 Summary Arrest - 60+'!F53</f>
        <v>0</v>
      </c>
      <c r="F53" s="27">
        <f>'Q4 Summary Arrest - 60+'!F53</f>
        <v>0</v>
      </c>
      <c r="G53" s="64">
        <f t="shared" si="22"/>
        <v>1</v>
      </c>
      <c r="H53" s="64">
        <f>'QTR Summary Arrest - 60+ (2)'!G53</f>
        <v>1</v>
      </c>
      <c r="I53" s="27">
        <f>'Jan-Jun Arrest - 60+'!I53</f>
        <v>1</v>
      </c>
      <c r="J53" s="27">
        <f>'Jul-Dec Arrest - 60+'!I53</f>
        <v>0</v>
      </c>
      <c r="K53" s="64">
        <f t="shared" si="23"/>
        <v>1</v>
      </c>
      <c r="L53" s="64">
        <f>'Monthly Arrest - 60+'!O53</f>
        <v>1</v>
      </c>
      <c r="M53" s="69">
        <f>'YTD Arrest - 60+'!C53</f>
        <v>1</v>
      </c>
      <c r="N53" s="27">
        <f>'Q1 Summary Arrest - 60+'!J53</f>
        <v>0</v>
      </c>
      <c r="O53" s="27">
        <f>'Q2 Summary Arrest - 60+'!J53</f>
        <v>0</v>
      </c>
      <c r="P53" s="27">
        <f>'Q3 Summary Arrest - 60+'!J53</f>
        <v>0</v>
      </c>
      <c r="Q53" s="27">
        <f>'Q4 Summary Arrest - 60+'!J53</f>
        <v>0</v>
      </c>
      <c r="R53" s="64">
        <f t="shared" si="24"/>
        <v>0</v>
      </c>
      <c r="S53" s="64">
        <f>'QTR Summary Arrest - 60+ (2)'!L53</f>
        <v>0</v>
      </c>
      <c r="T53" s="27">
        <f>'Jan-Jun Arrest - 60+'!P53</f>
        <v>0</v>
      </c>
      <c r="U53" s="27">
        <f>'Jul-Dec Arrest - 60+'!P53</f>
        <v>0</v>
      </c>
      <c r="V53" s="64">
        <f t="shared" si="25"/>
        <v>0</v>
      </c>
      <c r="W53" s="64">
        <f>'Monthly Arrest - 60+'!AB53</f>
        <v>0</v>
      </c>
      <c r="X53" s="69">
        <f>'YTD Arrest - 60+'!D53</f>
        <v>0</v>
      </c>
      <c r="Y53" s="35"/>
      <c r="Z53" s="29">
        <f>SUM(C53:X53)+SUM('[1]Arrest 25 - 59'!C50:I50)+SUM('[1]Arrest 18 - 24'!C50:I50)+SUM('[1]Arrest - under 18'!C50:H50)</f>
        <v>7</v>
      </c>
    </row>
    <row r="54" spans="1:26" ht="15.75" thickTop="1" x14ac:dyDescent="0.25">
      <c r="A54" s="41" t="s">
        <v>30</v>
      </c>
      <c r="B54" s="46" t="s">
        <v>5</v>
      </c>
      <c r="C54" s="43">
        <f>C46+C48+C50+C52</f>
        <v>0</v>
      </c>
      <c r="D54" s="43">
        <f t="shared" ref="D54:L54" si="26">D46+D48+D50+D52</f>
        <v>1</v>
      </c>
      <c r="E54" s="43">
        <f t="shared" si="26"/>
        <v>0</v>
      </c>
      <c r="F54" s="43">
        <f t="shared" si="26"/>
        <v>0</v>
      </c>
      <c r="G54" s="71">
        <f t="shared" si="26"/>
        <v>1</v>
      </c>
      <c r="H54" s="71">
        <f t="shared" si="26"/>
        <v>1</v>
      </c>
      <c r="I54" s="43">
        <f t="shared" si="26"/>
        <v>1</v>
      </c>
      <c r="J54" s="43">
        <f t="shared" si="26"/>
        <v>0</v>
      </c>
      <c r="K54" s="71">
        <f t="shared" si="26"/>
        <v>1</v>
      </c>
      <c r="L54" s="71">
        <f t="shared" si="26"/>
        <v>1</v>
      </c>
      <c r="M54" s="72">
        <f t="shared" ref="M54" si="27">M46+M48+M50+M52</f>
        <v>1</v>
      </c>
      <c r="N54" s="43">
        <f>N46+N48+N50+N52</f>
        <v>0</v>
      </c>
      <c r="O54" s="43">
        <f t="shared" ref="O54:W54" si="28">O46+O48+O50+O52</f>
        <v>0</v>
      </c>
      <c r="P54" s="43">
        <f t="shared" si="28"/>
        <v>0</v>
      </c>
      <c r="Q54" s="43">
        <f t="shared" si="28"/>
        <v>0</v>
      </c>
      <c r="R54" s="71">
        <f t="shared" si="28"/>
        <v>0</v>
      </c>
      <c r="S54" s="71">
        <f t="shared" si="28"/>
        <v>0</v>
      </c>
      <c r="T54" s="43">
        <f t="shared" si="28"/>
        <v>0</v>
      </c>
      <c r="U54" s="43">
        <f t="shared" si="28"/>
        <v>0</v>
      </c>
      <c r="V54" s="71">
        <f t="shared" si="28"/>
        <v>0</v>
      </c>
      <c r="W54" s="71">
        <f t="shared" si="28"/>
        <v>0</v>
      </c>
      <c r="X54" s="72">
        <f t="shared" ref="X54" si="29">X46+X48+X50+X52</f>
        <v>0</v>
      </c>
      <c r="Z54" s="9">
        <f>SUM(C54:X54)+SUM('[1]Arrest 25 - 59'!C51:I51)+SUM('[1]Arrest 18 - 24'!C51:I51)+SUM('[1]Arrest - under 18'!C51:H51)</f>
        <v>7</v>
      </c>
    </row>
    <row r="55" spans="1:26" x14ac:dyDescent="0.25">
      <c r="A55" s="41"/>
      <c r="B55" s="46" t="s">
        <v>6</v>
      </c>
      <c r="C55" s="43">
        <f>C47+C49+C51+C53</f>
        <v>1</v>
      </c>
      <c r="D55" s="43">
        <f t="shared" ref="D55:L55" si="30">D47+D49+D51+D53</f>
        <v>0</v>
      </c>
      <c r="E55" s="43">
        <f t="shared" si="30"/>
        <v>0</v>
      </c>
      <c r="F55" s="43">
        <f t="shared" si="30"/>
        <v>0</v>
      </c>
      <c r="G55" s="71">
        <f t="shared" si="30"/>
        <v>1</v>
      </c>
      <c r="H55" s="71">
        <f t="shared" si="30"/>
        <v>1</v>
      </c>
      <c r="I55" s="43">
        <f t="shared" si="30"/>
        <v>1</v>
      </c>
      <c r="J55" s="43">
        <f t="shared" si="30"/>
        <v>0</v>
      </c>
      <c r="K55" s="71">
        <f t="shared" si="30"/>
        <v>1</v>
      </c>
      <c r="L55" s="71">
        <f t="shared" si="30"/>
        <v>1</v>
      </c>
      <c r="M55" s="72">
        <f t="shared" ref="M55" si="31">M47+M49+M51+M53</f>
        <v>1</v>
      </c>
      <c r="N55" s="43">
        <f>N47+N49+N51+N53</f>
        <v>0</v>
      </c>
      <c r="O55" s="43">
        <f t="shared" ref="O55:W55" si="32">O47+O49+O51+O53</f>
        <v>0</v>
      </c>
      <c r="P55" s="43">
        <f t="shared" si="32"/>
        <v>0</v>
      </c>
      <c r="Q55" s="43">
        <f t="shared" si="32"/>
        <v>0</v>
      </c>
      <c r="R55" s="71">
        <f t="shared" si="32"/>
        <v>0</v>
      </c>
      <c r="S55" s="71">
        <f t="shared" si="32"/>
        <v>0</v>
      </c>
      <c r="T55" s="43">
        <f t="shared" si="32"/>
        <v>0</v>
      </c>
      <c r="U55" s="43">
        <f t="shared" si="32"/>
        <v>0</v>
      </c>
      <c r="V55" s="71">
        <f t="shared" si="32"/>
        <v>0</v>
      </c>
      <c r="W55" s="71">
        <f t="shared" si="32"/>
        <v>0</v>
      </c>
      <c r="X55" s="72">
        <f t="shared" ref="X55" si="33">X47+X49+X51+X53</f>
        <v>0</v>
      </c>
      <c r="Z55" s="9">
        <f>SUM(C55:X55)+SUM('[1]Arrest 25 - 59'!C52:I52)+SUM('[1]Arrest 18 - 24'!C52:I52)+SUM('[1]Arrest - under 18'!C52:H52)</f>
        <v>7</v>
      </c>
    </row>
    <row r="56" spans="1:26" x14ac:dyDescent="0.25">
      <c r="A56" s="44"/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6" x14ac:dyDescent="0.25">
      <c r="A57" s="49" t="s">
        <v>31</v>
      </c>
      <c r="B57" s="50"/>
      <c r="C57" s="51" t="s">
        <v>1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 t="s">
        <v>2</v>
      </c>
      <c r="O57" s="51"/>
      <c r="P57" s="51"/>
      <c r="Q57" s="51"/>
      <c r="R57" s="51"/>
      <c r="S57" s="51"/>
      <c r="T57" s="51"/>
      <c r="U57" s="51"/>
      <c r="V57" s="51"/>
      <c r="W57" s="51"/>
      <c r="X57" s="51"/>
      <c r="Z57" s="9" t="s">
        <v>3</v>
      </c>
    </row>
    <row r="58" spans="1:26" s="10" customFormat="1" x14ac:dyDescent="0.25">
      <c r="A58" s="5"/>
      <c r="B58" s="6"/>
      <c r="C58" s="7" t="s">
        <v>61</v>
      </c>
      <c r="D58" s="7" t="s">
        <v>62</v>
      </c>
      <c r="E58" s="7" t="s">
        <v>63</v>
      </c>
      <c r="F58" s="7" t="s">
        <v>64</v>
      </c>
      <c r="G58" s="60" t="s">
        <v>74</v>
      </c>
      <c r="H58" s="60" t="s">
        <v>75</v>
      </c>
      <c r="I58" s="7" t="s">
        <v>76</v>
      </c>
      <c r="J58" s="7" t="s">
        <v>77</v>
      </c>
      <c r="K58" s="60" t="s">
        <v>74</v>
      </c>
      <c r="L58" s="60" t="s">
        <v>78</v>
      </c>
      <c r="M58" s="60" t="s">
        <v>78</v>
      </c>
      <c r="N58" s="7" t="s">
        <v>61</v>
      </c>
      <c r="O58" s="7" t="s">
        <v>62</v>
      </c>
      <c r="P58" s="7" t="s">
        <v>63</v>
      </c>
      <c r="Q58" s="7" t="s">
        <v>64</v>
      </c>
      <c r="R58" s="60" t="s">
        <v>74</v>
      </c>
      <c r="S58" s="60" t="s">
        <v>75</v>
      </c>
      <c r="T58" s="7" t="s">
        <v>76</v>
      </c>
      <c r="U58" s="7" t="s">
        <v>77</v>
      </c>
      <c r="V58" s="60" t="s">
        <v>74</v>
      </c>
      <c r="W58" s="60" t="s">
        <v>78</v>
      </c>
      <c r="X58" s="60" t="s">
        <v>78</v>
      </c>
      <c r="Y58" s="8"/>
      <c r="Z58" s="9"/>
    </row>
    <row r="59" spans="1:26" s="10" customFormat="1" ht="15.75" thickBot="1" x14ac:dyDescent="0.3">
      <c r="A59" s="41" t="s">
        <v>32</v>
      </c>
      <c r="B59" s="52"/>
      <c r="C59" s="8">
        <f>SUM(C60:C67)</f>
        <v>0</v>
      </c>
      <c r="D59" s="8">
        <f t="shared" ref="D59:L59" si="34">SUM(D60:D67)</f>
        <v>0</v>
      </c>
      <c r="E59" s="8">
        <f t="shared" si="34"/>
        <v>0</v>
      </c>
      <c r="F59" s="8">
        <f t="shared" si="34"/>
        <v>0</v>
      </c>
      <c r="G59" s="60">
        <f t="shared" si="34"/>
        <v>0</v>
      </c>
      <c r="H59" s="60">
        <f t="shared" si="34"/>
        <v>0</v>
      </c>
      <c r="I59" s="8">
        <f t="shared" si="34"/>
        <v>0</v>
      </c>
      <c r="J59" s="8">
        <f t="shared" si="34"/>
        <v>0</v>
      </c>
      <c r="K59" s="60">
        <f t="shared" si="34"/>
        <v>0</v>
      </c>
      <c r="L59" s="60">
        <f t="shared" si="34"/>
        <v>0</v>
      </c>
      <c r="M59" s="72">
        <f t="shared" ref="M59" si="35">SUM(M60:M67)</f>
        <v>0</v>
      </c>
      <c r="N59" s="8">
        <f>SUM(N60:N67)</f>
        <v>0</v>
      </c>
      <c r="O59" s="8">
        <f t="shared" ref="O59" si="36">SUM(O60:O67)</f>
        <v>0</v>
      </c>
      <c r="P59" s="8">
        <f t="shared" ref="P59" si="37">SUM(P60:P67)</f>
        <v>0</v>
      </c>
      <c r="Q59" s="8">
        <f t="shared" ref="Q59" si="38">SUM(Q60:Q67)</f>
        <v>0</v>
      </c>
      <c r="R59" s="60">
        <f t="shared" ref="R59" si="39">SUM(R60:R67)</f>
        <v>0</v>
      </c>
      <c r="S59" s="60">
        <f t="shared" ref="S59" si="40">SUM(S60:S67)</f>
        <v>0</v>
      </c>
      <c r="T59" s="8">
        <f t="shared" ref="T59" si="41">SUM(T60:T67)</f>
        <v>0</v>
      </c>
      <c r="U59" s="8">
        <f t="shared" ref="U59" si="42">SUM(U60:U67)</f>
        <v>0</v>
      </c>
      <c r="V59" s="60">
        <f t="shared" ref="V59" si="43">SUM(V60:V67)</f>
        <v>0</v>
      </c>
      <c r="W59" s="60">
        <f t="shared" ref="W59" si="44">SUM(W60:W67)</f>
        <v>0</v>
      </c>
      <c r="X59" s="72">
        <f t="shared" ref="X59" si="45">SUM(X60:X67)</f>
        <v>0</v>
      </c>
      <c r="Y59" s="8"/>
      <c r="Z59" s="9">
        <f>SUM(C59:X59)+SUM('[1]Arrest 25 - 59'!C55:I55)+SUM('[1]Arrest 18 - 24'!C55:I55)+SUM('[1]Arrest - under 18'!C55:H55)</f>
        <v>0</v>
      </c>
    </row>
    <row r="60" spans="1:26" s="36" customFormat="1" ht="30.75" thickTop="1" x14ac:dyDescent="0.25">
      <c r="A60" s="11" t="s">
        <v>33</v>
      </c>
      <c r="B60" s="34" t="s">
        <v>5</v>
      </c>
      <c r="C60" s="13">
        <f>'Q1 Summary Arrest - 60+'!F60</f>
        <v>0</v>
      </c>
      <c r="D60" s="13">
        <f>'Q2 Summary Arrest - 60+'!F60</f>
        <v>0</v>
      </c>
      <c r="E60" s="13">
        <f>'Q3 Summary Arrest - 60+'!F60</f>
        <v>0</v>
      </c>
      <c r="F60" s="13">
        <f>'Q4 Summary Arrest - 60+'!F60</f>
        <v>0</v>
      </c>
      <c r="G60" s="61">
        <f t="shared" ref="G60:G67" si="46">SUM(C60:F60)</f>
        <v>0</v>
      </c>
      <c r="H60" s="61">
        <f>'QTR Summary Arrest - 60+ (2)'!G60</f>
        <v>0</v>
      </c>
      <c r="I60" s="13">
        <f>'Jan-Jun Arrest - 60+'!I60</f>
        <v>0</v>
      </c>
      <c r="J60" s="13">
        <f>'Jul-Dec Arrest - 60+'!I60</f>
        <v>0</v>
      </c>
      <c r="K60" s="61">
        <f t="shared" ref="K60:K67" si="47">J60+I60</f>
        <v>0</v>
      </c>
      <c r="L60" s="61">
        <f>'Monthly Arrest - 60+'!O60</f>
        <v>0</v>
      </c>
      <c r="M60" s="66">
        <f>'YTD Arrest - 60+'!C60</f>
        <v>0</v>
      </c>
      <c r="N60" s="13">
        <f>'Q1 Summary Arrest - 60+'!J60</f>
        <v>0</v>
      </c>
      <c r="O60" s="13">
        <f>'Q2 Summary Arrest - 60+'!J60</f>
        <v>0</v>
      </c>
      <c r="P60" s="13">
        <f>'Q3 Summary Arrest - 60+'!J60</f>
        <v>0</v>
      </c>
      <c r="Q60" s="13">
        <f>'Q4 Summary Arrest - 60+'!J60</f>
        <v>0</v>
      </c>
      <c r="R60" s="61">
        <f t="shared" ref="R60:R67" si="48">SUM(N60:Q60)</f>
        <v>0</v>
      </c>
      <c r="S60" s="61">
        <f>'QTR Summary Arrest - 60+ (2)'!L60</f>
        <v>0</v>
      </c>
      <c r="T60" s="13">
        <f>'Jan-Jun Arrest - 60+'!P60</f>
        <v>0</v>
      </c>
      <c r="U60" s="13">
        <f>'Jul-Dec Arrest - 60+'!P60</f>
        <v>0</v>
      </c>
      <c r="V60" s="61">
        <f t="shared" ref="V60:V67" si="49">U60+T60</f>
        <v>0</v>
      </c>
      <c r="W60" s="61">
        <f>'Monthly Arrest - 60+'!AB60</f>
        <v>0</v>
      </c>
      <c r="X60" s="66">
        <f>'YTD Arrest - 60+'!D60</f>
        <v>0</v>
      </c>
      <c r="Y60" s="35"/>
      <c r="Z60" s="15">
        <f>SUM(C60:X60)+SUM('[1]Arrest 25 - 59'!C56:I56)+SUM('[1]Arrest 18 - 24'!C56:I56)+SUM('[1]Arrest - under 18'!C56:H56)</f>
        <v>0</v>
      </c>
    </row>
    <row r="61" spans="1:26" s="36" customFormat="1" x14ac:dyDescent="0.25">
      <c r="A61" s="16"/>
      <c r="B61" s="38" t="s">
        <v>6</v>
      </c>
      <c r="C61" s="18">
        <f>'Q1 Summary Arrest - 60+'!F61</f>
        <v>0</v>
      </c>
      <c r="D61" s="18">
        <f>'Q2 Summary Arrest - 60+'!F61</f>
        <v>0</v>
      </c>
      <c r="E61" s="18">
        <f>'Q3 Summary Arrest - 60+'!F61</f>
        <v>0</v>
      </c>
      <c r="F61" s="18">
        <f>'Q4 Summary Arrest - 60+'!F61</f>
        <v>0</v>
      </c>
      <c r="G61" s="62">
        <f t="shared" si="46"/>
        <v>0</v>
      </c>
      <c r="H61" s="62">
        <f>'QTR Summary Arrest - 60+ (2)'!G61</f>
        <v>0</v>
      </c>
      <c r="I61" s="18">
        <f>'Jan-Jun Arrest - 60+'!I61</f>
        <v>0</v>
      </c>
      <c r="J61" s="18">
        <f>'Jul-Dec Arrest - 60+'!I61</f>
        <v>0</v>
      </c>
      <c r="K61" s="62">
        <f t="shared" si="47"/>
        <v>0</v>
      </c>
      <c r="L61" s="62">
        <f>'Monthly Arrest - 60+'!O61</f>
        <v>0</v>
      </c>
      <c r="M61" s="67">
        <f>'YTD Arrest - 60+'!C61</f>
        <v>0</v>
      </c>
      <c r="N61" s="18">
        <f>'Q1 Summary Arrest - 60+'!J61</f>
        <v>0</v>
      </c>
      <c r="O61" s="18">
        <f>'Q2 Summary Arrest - 60+'!J61</f>
        <v>0</v>
      </c>
      <c r="P61" s="18">
        <f>'Q3 Summary Arrest - 60+'!J61</f>
        <v>0</v>
      </c>
      <c r="Q61" s="18">
        <f>'Q4 Summary Arrest - 60+'!J61</f>
        <v>0</v>
      </c>
      <c r="R61" s="62">
        <f t="shared" si="48"/>
        <v>0</v>
      </c>
      <c r="S61" s="62">
        <f>'QTR Summary Arrest - 60+ (2)'!L61</f>
        <v>0</v>
      </c>
      <c r="T61" s="18">
        <f>'Jan-Jun Arrest - 60+'!P61</f>
        <v>0</v>
      </c>
      <c r="U61" s="18">
        <f>'Jul-Dec Arrest - 60+'!P61</f>
        <v>0</v>
      </c>
      <c r="V61" s="62">
        <f t="shared" si="49"/>
        <v>0</v>
      </c>
      <c r="W61" s="62">
        <f>'Monthly Arrest - 60+'!AB61</f>
        <v>0</v>
      </c>
      <c r="X61" s="67">
        <f>'YTD Arrest - 60+'!D61</f>
        <v>0</v>
      </c>
      <c r="Y61" s="35"/>
      <c r="Z61" s="20">
        <f>SUM(C61:X61)+SUM('[1]Arrest 25 - 59'!C57:I57)+SUM('[1]Arrest 18 - 24'!C57:I57)+SUM('[1]Arrest - under 18'!C57:H57)</f>
        <v>0</v>
      </c>
    </row>
    <row r="62" spans="1:26" s="36" customFormat="1" x14ac:dyDescent="0.25">
      <c r="A62" s="21" t="s">
        <v>34</v>
      </c>
      <c r="B62" s="39" t="s">
        <v>5</v>
      </c>
      <c r="C62" s="23">
        <f>'Q1 Summary Arrest - 60+'!F62</f>
        <v>0</v>
      </c>
      <c r="D62" s="23">
        <f>'Q2 Summary Arrest - 60+'!F62</f>
        <v>0</v>
      </c>
      <c r="E62" s="23">
        <f>'Q3 Summary Arrest - 60+'!F62</f>
        <v>0</v>
      </c>
      <c r="F62" s="23">
        <f>'Q4 Summary Arrest - 60+'!F62</f>
        <v>0</v>
      </c>
      <c r="G62" s="63">
        <f t="shared" si="46"/>
        <v>0</v>
      </c>
      <c r="H62" s="63">
        <f>'QTR Summary Arrest - 60+ (2)'!G62</f>
        <v>0</v>
      </c>
      <c r="I62" s="23">
        <f>'Jan-Jun Arrest - 60+'!I62</f>
        <v>0</v>
      </c>
      <c r="J62" s="23">
        <f>'Jul-Dec Arrest - 60+'!I62</f>
        <v>0</v>
      </c>
      <c r="K62" s="63">
        <f t="shared" si="47"/>
        <v>0</v>
      </c>
      <c r="L62" s="63">
        <f>'Monthly Arrest - 60+'!O62</f>
        <v>0</v>
      </c>
      <c r="M62" s="68">
        <f>'YTD Arrest - 60+'!C62</f>
        <v>0</v>
      </c>
      <c r="N62" s="23">
        <f>'Q1 Summary Arrest - 60+'!J62</f>
        <v>0</v>
      </c>
      <c r="O62" s="23">
        <f>'Q2 Summary Arrest - 60+'!J62</f>
        <v>0</v>
      </c>
      <c r="P62" s="23">
        <f>'Q3 Summary Arrest - 60+'!J62</f>
        <v>0</v>
      </c>
      <c r="Q62" s="23">
        <f>'Q4 Summary Arrest - 60+'!J62</f>
        <v>0</v>
      </c>
      <c r="R62" s="63">
        <f t="shared" si="48"/>
        <v>0</v>
      </c>
      <c r="S62" s="63">
        <f>'QTR Summary Arrest - 60+ (2)'!L62</f>
        <v>0</v>
      </c>
      <c r="T62" s="23">
        <f>'Jan-Jun Arrest - 60+'!P62</f>
        <v>0</v>
      </c>
      <c r="U62" s="23">
        <f>'Jul-Dec Arrest - 60+'!P62</f>
        <v>0</v>
      </c>
      <c r="V62" s="63">
        <f t="shared" si="49"/>
        <v>0</v>
      </c>
      <c r="W62" s="63">
        <f>'Monthly Arrest - 60+'!AB62</f>
        <v>0</v>
      </c>
      <c r="X62" s="68">
        <f>'YTD Arrest - 60+'!D62</f>
        <v>0</v>
      </c>
      <c r="Y62" s="35"/>
      <c r="Z62" s="20">
        <f>SUM(C62:X62)+SUM('[1]Arrest 25 - 59'!C58:I58)+SUM('[1]Arrest 18 - 24'!C58:I58)+SUM('[1]Arrest - under 18'!C58:H58)</f>
        <v>0</v>
      </c>
    </row>
    <row r="63" spans="1:26" s="36" customFormat="1" x14ac:dyDescent="0.25">
      <c r="A63" s="16"/>
      <c r="B63" s="38" t="s">
        <v>6</v>
      </c>
      <c r="C63" s="18">
        <f>'Q1 Summary Arrest - 60+'!F63</f>
        <v>0</v>
      </c>
      <c r="D63" s="18">
        <f>'Q2 Summary Arrest - 60+'!F63</f>
        <v>0</v>
      </c>
      <c r="E63" s="18">
        <f>'Q3 Summary Arrest - 60+'!F63</f>
        <v>0</v>
      </c>
      <c r="F63" s="18">
        <f>'Q4 Summary Arrest - 60+'!F63</f>
        <v>0</v>
      </c>
      <c r="G63" s="62">
        <f t="shared" si="46"/>
        <v>0</v>
      </c>
      <c r="H63" s="62">
        <f>'QTR Summary Arrest - 60+ (2)'!G63</f>
        <v>0</v>
      </c>
      <c r="I63" s="18">
        <f>'Jan-Jun Arrest - 60+'!I63</f>
        <v>0</v>
      </c>
      <c r="J63" s="18">
        <f>'Jul-Dec Arrest - 60+'!I63</f>
        <v>0</v>
      </c>
      <c r="K63" s="62">
        <f t="shared" si="47"/>
        <v>0</v>
      </c>
      <c r="L63" s="62">
        <f>'Monthly Arrest - 60+'!O63</f>
        <v>0</v>
      </c>
      <c r="M63" s="67">
        <f>'YTD Arrest - 60+'!C63</f>
        <v>0</v>
      </c>
      <c r="N63" s="18">
        <f>'Q1 Summary Arrest - 60+'!J63</f>
        <v>0</v>
      </c>
      <c r="O63" s="18">
        <f>'Q2 Summary Arrest - 60+'!J63</f>
        <v>0</v>
      </c>
      <c r="P63" s="18">
        <f>'Q3 Summary Arrest - 60+'!J63</f>
        <v>0</v>
      </c>
      <c r="Q63" s="18">
        <f>'Q4 Summary Arrest - 60+'!J63</f>
        <v>0</v>
      </c>
      <c r="R63" s="62">
        <f t="shared" si="48"/>
        <v>0</v>
      </c>
      <c r="S63" s="62">
        <f>'QTR Summary Arrest - 60+ (2)'!L63</f>
        <v>0</v>
      </c>
      <c r="T63" s="18">
        <f>'Jan-Jun Arrest - 60+'!P63</f>
        <v>0</v>
      </c>
      <c r="U63" s="18">
        <f>'Jul-Dec Arrest - 60+'!P63</f>
        <v>0</v>
      </c>
      <c r="V63" s="62">
        <f t="shared" si="49"/>
        <v>0</v>
      </c>
      <c r="W63" s="62">
        <f>'Monthly Arrest - 60+'!AB63</f>
        <v>0</v>
      </c>
      <c r="X63" s="67">
        <f>'YTD Arrest - 60+'!D63</f>
        <v>0</v>
      </c>
      <c r="Y63" s="35"/>
      <c r="Z63" s="20">
        <f>SUM(C63:X63)+SUM('[1]Arrest 25 - 59'!C59:I59)+SUM('[1]Arrest 18 - 24'!C59:I59)+SUM('[1]Arrest - under 18'!C59:H59)</f>
        <v>0</v>
      </c>
    </row>
    <row r="64" spans="1:26" s="36" customFormat="1" ht="30" x14ac:dyDescent="0.25">
      <c r="A64" s="21" t="s">
        <v>35</v>
      </c>
      <c r="B64" s="39" t="s">
        <v>5</v>
      </c>
      <c r="C64" s="23">
        <f>'Q1 Summary Arrest - 60+'!F64</f>
        <v>0</v>
      </c>
      <c r="D64" s="23">
        <f>'Q2 Summary Arrest - 60+'!F64</f>
        <v>0</v>
      </c>
      <c r="E64" s="23">
        <f>'Q3 Summary Arrest - 60+'!F64</f>
        <v>0</v>
      </c>
      <c r="F64" s="23">
        <f>'Q4 Summary Arrest - 60+'!F64</f>
        <v>0</v>
      </c>
      <c r="G64" s="63">
        <f t="shared" si="46"/>
        <v>0</v>
      </c>
      <c r="H64" s="63">
        <f>'QTR Summary Arrest - 60+ (2)'!G64</f>
        <v>0</v>
      </c>
      <c r="I64" s="23">
        <f>'Jan-Jun Arrest - 60+'!I64</f>
        <v>0</v>
      </c>
      <c r="J64" s="23">
        <f>'Jul-Dec Arrest - 60+'!I64</f>
        <v>0</v>
      </c>
      <c r="K64" s="63">
        <f t="shared" si="47"/>
        <v>0</v>
      </c>
      <c r="L64" s="63">
        <f>'Monthly Arrest - 60+'!O64</f>
        <v>0</v>
      </c>
      <c r="M64" s="68">
        <f>'YTD Arrest - 60+'!C64</f>
        <v>0</v>
      </c>
      <c r="N64" s="23">
        <f>'Q1 Summary Arrest - 60+'!J64</f>
        <v>0</v>
      </c>
      <c r="O64" s="23">
        <f>'Q2 Summary Arrest - 60+'!J64</f>
        <v>0</v>
      </c>
      <c r="P64" s="23">
        <f>'Q3 Summary Arrest - 60+'!J64</f>
        <v>0</v>
      </c>
      <c r="Q64" s="23">
        <f>'Q4 Summary Arrest - 60+'!J64</f>
        <v>0</v>
      </c>
      <c r="R64" s="63">
        <f t="shared" si="48"/>
        <v>0</v>
      </c>
      <c r="S64" s="63">
        <f>'QTR Summary Arrest - 60+ (2)'!L64</f>
        <v>0</v>
      </c>
      <c r="T64" s="23">
        <f>'Jan-Jun Arrest - 60+'!P64</f>
        <v>0</v>
      </c>
      <c r="U64" s="23">
        <f>'Jul-Dec Arrest - 60+'!P64</f>
        <v>0</v>
      </c>
      <c r="V64" s="63">
        <f t="shared" si="49"/>
        <v>0</v>
      </c>
      <c r="W64" s="63">
        <f>'Monthly Arrest - 60+'!AB64</f>
        <v>0</v>
      </c>
      <c r="X64" s="68">
        <f>'YTD Arrest - 60+'!D64</f>
        <v>0</v>
      </c>
      <c r="Y64" s="35"/>
      <c r="Z64" s="20">
        <f>SUM(C64:X64)+SUM('[1]Arrest 25 - 59'!C60:I60)+SUM('[1]Arrest 18 - 24'!C60:I60)+SUM('[1]Arrest - under 18'!C60:H60)</f>
        <v>0</v>
      </c>
    </row>
    <row r="65" spans="1:47" s="36" customFormat="1" x14ac:dyDescent="0.25">
      <c r="A65" s="16"/>
      <c r="B65" s="38" t="s">
        <v>6</v>
      </c>
      <c r="C65" s="18">
        <f>'Q1 Summary Arrest - 60+'!F65</f>
        <v>0</v>
      </c>
      <c r="D65" s="18">
        <f>'Q2 Summary Arrest - 60+'!F65</f>
        <v>0</v>
      </c>
      <c r="E65" s="18">
        <f>'Q3 Summary Arrest - 60+'!F65</f>
        <v>0</v>
      </c>
      <c r="F65" s="18">
        <f>'Q4 Summary Arrest - 60+'!F65</f>
        <v>0</v>
      </c>
      <c r="G65" s="62">
        <f t="shared" si="46"/>
        <v>0</v>
      </c>
      <c r="H65" s="62">
        <f>'QTR Summary Arrest - 60+ (2)'!G65</f>
        <v>0</v>
      </c>
      <c r="I65" s="18">
        <f>'Jan-Jun Arrest - 60+'!I65</f>
        <v>0</v>
      </c>
      <c r="J65" s="18">
        <f>'Jul-Dec Arrest - 60+'!I65</f>
        <v>0</v>
      </c>
      <c r="K65" s="62">
        <f t="shared" si="47"/>
        <v>0</v>
      </c>
      <c r="L65" s="62">
        <f>'Monthly Arrest - 60+'!O65</f>
        <v>0</v>
      </c>
      <c r="M65" s="67">
        <f>'YTD Arrest - 60+'!C65</f>
        <v>0</v>
      </c>
      <c r="N65" s="18">
        <f>'Q1 Summary Arrest - 60+'!J65</f>
        <v>0</v>
      </c>
      <c r="O65" s="18">
        <f>'Q2 Summary Arrest - 60+'!J65</f>
        <v>0</v>
      </c>
      <c r="P65" s="18">
        <f>'Q3 Summary Arrest - 60+'!J65</f>
        <v>0</v>
      </c>
      <c r="Q65" s="18">
        <f>'Q4 Summary Arrest - 60+'!J65</f>
        <v>0</v>
      </c>
      <c r="R65" s="62">
        <f t="shared" si="48"/>
        <v>0</v>
      </c>
      <c r="S65" s="62">
        <f>'QTR Summary Arrest - 60+ (2)'!L65</f>
        <v>0</v>
      </c>
      <c r="T65" s="18">
        <f>'Jan-Jun Arrest - 60+'!P65</f>
        <v>0</v>
      </c>
      <c r="U65" s="18">
        <f>'Jul-Dec Arrest - 60+'!P65</f>
        <v>0</v>
      </c>
      <c r="V65" s="62">
        <f t="shared" si="49"/>
        <v>0</v>
      </c>
      <c r="W65" s="62">
        <f>'Monthly Arrest - 60+'!AB65</f>
        <v>0</v>
      </c>
      <c r="X65" s="67">
        <f>'YTD Arrest - 60+'!D65</f>
        <v>0</v>
      </c>
      <c r="Y65" s="35"/>
      <c r="Z65" s="20">
        <f>SUM(C65:X65)+SUM('[1]Arrest 25 - 59'!C61:I61)+SUM('[1]Arrest 18 - 24'!C61:I61)+SUM('[1]Arrest - under 18'!C61:H61)</f>
        <v>0</v>
      </c>
    </row>
    <row r="66" spans="1:47" s="36" customFormat="1" ht="30" x14ac:dyDescent="0.25">
      <c r="A66" s="21" t="s">
        <v>36</v>
      </c>
      <c r="B66" s="39" t="s">
        <v>5</v>
      </c>
      <c r="C66" s="23">
        <f>'Q1 Summary Arrest - 60+'!F66</f>
        <v>0</v>
      </c>
      <c r="D66" s="23">
        <f>'Q2 Summary Arrest - 60+'!F66</f>
        <v>0</v>
      </c>
      <c r="E66" s="23">
        <f>'Q3 Summary Arrest - 60+'!F66</f>
        <v>0</v>
      </c>
      <c r="F66" s="23">
        <f>'Q4 Summary Arrest - 60+'!F66</f>
        <v>0</v>
      </c>
      <c r="G66" s="63">
        <f t="shared" si="46"/>
        <v>0</v>
      </c>
      <c r="H66" s="63">
        <f>'QTR Summary Arrest - 60+ (2)'!G66</f>
        <v>0</v>
      </c>
      <c r="I66" s="23">
        <f>'Jan-Jun Arrest - 60+'!I66</f>
        <v>0</v>
      </c>
      <c r="J66" s="23">
        <f>'Jul-Dec Arrest - 60+'!I66</f>
        <v>0</v>
      </c>
      <c r="K66" s="63">
        <f t="shared" si="47"/>
        <v>0</v>
      </c>
      <c r="L66" s="63">
        <f>'Monthly Arrest - 60+'!O66</f>
        <v>0</v>
      </c>
      <c r="M66" s="68">
        <f>'YTD Arrest - 60+'!C66</f>
        <v>0</v>
      </c>
      <c r="N66" s="23">
        <f>'Q1 Summary Arrest - 60+'!J66</f>
        <v>0</v>
      </c>
      <c r="O66" s="23">
        <f>'Q2 Summary Arrest - 60+'!J66</f>
        <v>0</v>
      </c>
      <c r="P66" s="23">
        <f>'Q3 Summary Arrest - 60+'!J66</f>
        <v>0</v>
      </c>
      <c r="Q66" s="23">
        <f>'Q4 Summary Arrest - 60+'!J66</f>
        <v>0</v>
      </c>
      <c r="R66" s="63">
        <f t="shared" si="48"/>
        <v>0</v>
      </c>
      <c r="S66" s="63">
        <f>'QTR Summary Arrest - 60+ (2)'!L66</f>
        <v>0</v>
      </c>
      <c r="T66" s="23">
        <f>'Jan-Jun Arrest - 60+'!P66</f>
        <v>0</v>
      </c>
      <c r="U66" s="23">
        <f>'Jul-Dec Arrest - 60+'!P66</f>
        <v>0</v>
      </c>
      <c r="V66" s="63">
        <f t="shared" si="49"/>
        <v>0</v>
      </c>
      <c r="W66" s="63">
        <f>'Monthly Arrest - 60+'!AB66</f>
        <v>0</v>
      </c>
      <c r="X66" s="68">
        <f>'YTD Arrest - 60+'!D66</f>
        <v>0</v>
      </c>
      <c r="Y66" s="35"/>
      <c r="Z66" s="20">
        <f>SUM(C66:X66)+SUM('[1]Arrest 25 - 59'!C62:I62)+SUM('[1]Arrest 18 - 24'!C62:I62)+SUM('[1]Arrest - under 18'!C62:H62)</f>
        <v>0</v>
      </c>
    </row>
    <row r="67" spans="1:47" s="36" customFormat="1" ht="15.75" thickBot="1" x14ac:dyDescent="0.3">
      <c r="A67" s="16"/>
      <c r="B67" s="38" t="s">
        <v>6</v>
      </c>
      <c r="C67" s="18">
        <f>'Q1 Summary Arrest - 60+'!F67</f>
        <v>0</v>
      </c>
      <c r="D67" s="18">
        <f>'Q2 Summary Arrest - 60+'!F67</f>
        <v>0</v>
      </c>
      <c r="E67" s="18">
        <f>'Q3 Summary Arrest - 60+'!F67</f>
        <v>0</v>
      </c>
      <c r="F67" s="18">
        <f>'Q4 Summary Arrest - 60+'!F67</f>
        <v>0</v>
      </c>
      <c r="G67" s="62">
        <f t="shared" si="46"/>
        <v>0</v>
      </c>
      <c r="H67" s="62">
        <f>'QTR Summary Arrest - 60+ (2)'!G67</f>
        <v>0</v>
      </c>
      <c r="I67" s="18">
        <f>'Jan-Jun Arrest - 60+'!I67</f>
        <v>0</v>
      </c>
      <c r="J67" s="18">
        <f>'Jul-Dec Arrest - 60+'!I67</f>
        <v>0</v>
      </c>
      <c r="K67" s="62">
        <f t="shared" si="47"/>
        <v>0</v>
      </c>
      <c r="L67" s="62">
        <f>'Monthly Arrest - 60+'!O67</f>
        <v>0</v>
      </c>
      <c r="M67" s="67">
        <f>'YTD Arrest - 60+'!C67</f>
        <v>0</v>
      </c>
      <c r="N67" s="18">
        <f>'Q1 Summary Arrest - 60+'!J67</f>
        <v>0</v>
      </c>
      <c r="O67" s="18">
        <f>'Q2 Summary Arrest - 60+'!J67</f>
        <v>0</v>
      </c>
      <c r="P67" s="18">
        <f>'Q3 Summary Arrest - 60+'!J67</f>
        <v>0</v>
      </c>
      <c r="Q67" s="18">
        <f>'Q4 Summary Arrest - 60+'!J67</f>
        <v>0</v>
      </c>
      <c r="R67" s="62">
        <f t="shared" si="48"/>
        <v>0</v>
      </c>
      <c r="S67" s="62">
        <f>'QTR Summary Arrest - 60+ (2)'!L67</f>
        <v>0</v>
      </c>
      <c r="T67" s="18">
        <f>'Jan-Jun Arrest - 60+'!P67</f>
        <v>0</v>
      </c>
      <c r="U67" s="18">
        <f>'Jul-Dec Arrest - 60+'!P67</f>
        <v>0</v>
      </c>
      <c r="V67" s="62">
        <f t="shared" si="49"/>
        <v>0</v>
      </c>
      <c r="W67" s="62">
        <f>'Monthly Arrest - 60+'!AB67</f>
        <v>0</v>
      </c>
      <c r="X67" s="67">
        <f>'YTD Arrest - 60+'!D67</f>
        <v>0</v>
      </c>
      <c r="Y67" s="35"/>
      <c r="Z67" s="29">
        <f>SUM(C67:X67)+SUM('[1]Arrest 25 - 59'!C63:I63)+SUM('[1]Arrest 18 - 24'!C63:I63)+SUM('[1]Arrest - under 18'!C63:H63)</f>
        <v>0</v>
      </c>
    </row>
    <row r="68" spans="1:47" ht="16.5" thickTop="1" thickBot="1" x14ac:dyDescent="0.3">
      <c r="A68" s="53" t="s">
        <v>37</v>
      </c>
      <c r="B68" s="47"/>
      <c r="C68" s="43">
        <f>SUM(C69:C76)</f>
        <v>0</v>
      </c>
      <c r="D68" s="43">
        <f t="shared" ref="D68:L68" si="50">SUM(D69:D76)</f>
        <v>1</v>
      </c>
      <c r="E68" s="43">
        <f t="shared" si="50"/>
        <v>0</v>
      </c>
      <c r="F68" s="43">
        <f t="shared" si="50"/>
        <v>0</v>
      </c>
      <c r="G68" s="71">
        <f t="shared" si="50"/>
        <v>1</v>
      </c>
      <c r="H68" s="71">
        <f t="shared" si="50"/>
        <v>1</v>
      </c>
      <c r="I68" s="43">
        <f t="shared" si="50"/>
        <v>1</v>
      </c>
      <c r="J68" s="43">
        <f t="shared" si="50"/>
        <v>0</v>
      </c>
      <c r="K68" s="71">
        <f t="shared" si="50"/>
        <v>1</v>
      </c>
      <c r="L68" s="71">
        <f t="shared" si="50"/>
        <v>1</v>
      </c>
      <c r="M68" s="72">
        <f t="shared" ref="M68" si="51">SUM(M69:M76)</f>
        <v>1</v>
      </c>
      <c r="N68" s="43">
        <f>SUM(N69:N76)</f>
        <v>0</v>
      </c>
      <c r="O68" s="43">
        <f t="shared" ref="O68" si="52">SUM(O69:O76)</f>
        <v>0</v>
      </c>
      <c r="P68" s="43">
        <f t="shared" ref="P68" si="53">SUM(P69:P76)</f>
        <v>0</v>
      </c>
      <c r="Q68" s="43">
        <f t="shared" ref="Q68" si="54">SUM(Q69:Q76)</f>
        <v>0</v>
      </c>
      <c r="R68" s="71">
        <f t="shared" ref="R68" si="55">SUM(R69:R76)</f>
        <v>0</v>
      </c>
      <c r="S68" s="71">
        <f t="shared" ref="S68" si="56">SUM(S69:S76)</f>
        <v>0</v>
      </c>
      <c r="T68" s="43">
        <f t="shared" ref="T68" si="57">SUM(T69:T76)</f>
        <v>0</v>
      </c>
      <c r="U68" s="43">
        <f t="shared" ref="U68" si="58">SUM(U69:U76)</f>
        <v>0</v>
      </c>
      <c r="V68" s="71">
        <f t="shared" ref="V68" si="59">SUM(V69:V76)</f>
        <v>0</v>
      </c>
      <c r="W68" s="71">
        <f t="shared" ref="W68" si="60">SUM(W69:W76)</f>
        <v>0</v>
      </c>
      <c r="X68" s="72">
        <f t="shared" ref="X68" si="61">SUM(X69:X76)</f>
        <v>0</v>
      </c>
      <c r="Z68" s="9">
        <f>SUM(C68:X68)+SUM('[1]Arrest 25 - 59'!C64:I64)+SUM('[1]Arrest 18 - 24'!C64:I64)+SUM('[1]Arrest - under 18'!C64:H64)</f>
        <v>7</v>
      </c>
    </row>
    <row r="69" spans="1:47" s="36" customFormat="1" ht="30.75" thickTop="1" x14ac:dyDescent="0.25">
      <c r="A69" s="21" t="s">
        <v>38</v>
      </c>
      <c r="B69" s="39" t="s">
        <v>5</v>
      </c>
      <c r="C69" s="23">
        <f>'Q1 Summary Arrest - 60+'!F69</f>
        <v>0</v>
      </c>
      <c r="D69" s="23">
        <f>'Q2 Summary Arrest - 60+'!F69</f>
        <v>0</v>
      </c>
      <c r="E69" s="23">
        <f>'Q3 Summary Arrest - 60+'!F69</f>
        <v>0</v>
      </c>
      <c r="F69" s="23">
        <f>'Q4 Summary Arrest - 60+'!F69</f>
        <v>0</v>
      </c>
      <c r="G69" s="63">
        <f t="shared" ref="G69:G76" si="62">SUM(C69:F69)</f>
        <v>0</v>
      </c>
      <c r="H69" s="63">
        <f>'QTR Summary Arrest - 60+ (2)'!G69</f>
        <v>0</v>
      </c>
      <c r="I69" s="23">
        <f>'Jan-Jun Arrest - 60+'!I69</f>
        <v>0</v>
      </c>
      <c r="J69" s="23">
        <f>'Jul-Dec Arrest - 60+'!I69</f>
        <v>0</v>
      </c>
      <c r="K69" s="63">
        <f t="shared" ref="K69:K76" si="63">J69+I69</f>
        <v>0</v>
      </c>
      <c r="L69" s="63">
        <f>'Monthly Arrest - 60+'!O69</f>
        <v>0</v>
      </c>
      <c r="M69" s="68">
        <f>'YTD Arrest - 60+'!C69</f>
        <v>0</v>
      </c>
      <c r="N69" s="23">
        <f>'Q1 Summary Arrest - 60+'!J69</f>
        <v>0</v>
      </c>
      <c r="O69" s="23">
        <f>'Q2 Summary Arrest - 60+'!J69</f>
        <v>0</v>
      </c>
      <c r="P69" s="23">
        <f>'Q3 Summary Arrest - 60+'!J69</f>
        <v>0</v>
      </c>
      <c r="Q69" s="23">
        <f>'Q4 Summary Arrest - 60+'!J69</f>
        <v>0</v>
      </c>
      <c r="R69" s="63">
        <f t="shared" ref="R69:R76" si="64">SUM(N69:Q69)</f>
        <v>0</v>
      </c>
      <c r="S69" s="63">
        <f>'QTR Summary Arrest - 60+ (2)'!L69</f>
        <v>0</v>
      </c>
      <c r="T69" s="23">
        <f>'Jan-Jun Arrest - 60+'!P69</f>
        <v>0</v>
      </c>
      <c r="U69" s="23">
        <f>'Jul-Dec Arrest - 60+'!P69</f>
        <v>0</v>
      </c>
      <c r="V69" s="63">
        <f t="shared" ref="V69:V76" si="65">U69+T69</f>
        <v>0</v>
      </c>
      <c r="W69" s="63">
        <f>'Monthly Arrest - 60+'!AB69</f>
        <v>0</v>
      </c>
      <c r="X69" s="68">
        <f>'YTD Arrest - 60+'!D69</f>
        <v>0</v>
      </c>
      <c r="Y69" s="35"/>
      <c r="Z69" s="15">
        <f>SUM(C69:X69)+SUM('[1]Arrest 25 - 59'!C65:I65)+SUM('[1]Arrest 18 - 24'!C65:I65)+SUM('[1]Arrest - under 18'!C65:H65)</f>
        <v>0</v>
      </c>
    </row>
    <row r="70" spans="1:47" s="36" customFormat="1" x14ac:dyDescent="0.25">
      <c r="A70" s="16"/>
      <c r="B70" s="38" t="s">
        <v>6</v>
      </c>
      <c r="C70" s="18">
        <f>'Q1 Summary Arrest - 60+'!F70</f>
        <v>0</v>
      </c>
      <c r="D70" s="18">
        <f>'Q2 Summary Arrest - 60+'!F70</f>
        <v>0</v>
      </c>
      <c r="E70" s="18">
        <f>'Q3 Summary Arrest - 60+'!F70</f>
        <v>0</v>
      </c>
      <c r="F70" s="18">
        <f>'Q4 Summary Arrest - 60+'!F70</f>
        <v>0</v>
      </c>
      <c r="G70" s="62">
        <f t="shared" si="62"/>
        <v>0</v>
      </c>
      <c r="H70" s="62">
        <f>'QTR Summary Arrest - 60+ (2)'!G70</f>
        <v>0</v>
      </c>
      <c r="I70" s="18">
        <f>'Jan-Jun Arrest - 60+'!I70</f>
        <v>0</v>
      </c>
      <c r="J70" s="18">
        <f>'Jul-Dec Arrest - 60+'!I70</f>
        <v>0</v>
      </c>
      <c r="K70" s="62">
        <f t="shared" si="63"/>
        <v>0</v>
      </c>
      <c r="L70" s="62">
        <f>'Monthly Arrest - 60+'!O70</f>
        <v>0</v>
      </c>
      <c r="M70" s="67">
        <f>'YTD Arrest - 60+'!C70</f>
        <v>0</v>
      </c>
      <c r="N70" s="18">
        <f>'Q1 Summary Arrest - 60+'!J70</f>
        <v>0</v>
      </c>
      <c r="O70" s="18">
        <f>'Q2 Summary Arrest - 60+'!J70</f>
        <v>0</v>
      </c>
      <c r="P70" s="18">
        <f>'Q3 Summary Arrest - 60+'!J70</f>
        <v>0</v>
      </c>
      <c r="Q70" s="18">
        <f>'Q4 Summary Arrest - 60+'!J70</f>
        <v>0</v>
      </c>
      <c r="R70" s="62">
        <f t="shared" si="64"/>
        <v>0</v>
      </c>
      <c r="S70" s="62">
        <f>'QTR Summary Arrest - 60+ (2)'!L70</f>
        <v>0</v>
      </c>
      <c r="T70" s="18">
        <f>'Jan-Jun Arrest - 60+'!P70</f>
        <v>0</v>
      </c>
      <c r="U70" s="18">
        <f>'Jul-Dec Arrest - 60+'!P70</f>
        <v>0</v>
      </c>
      <c r="V70" s="62">
        <f t="shared" si="65"/>
        <v>0</v>
      </c>
      <c r="W70" s="62">
        <f>'Monthly Arrest - 60+'!AB70</f>
        <v>0</v>
      </c>
      <c r="X70" s="67">
        <f>'YTD Arrest - 60+'!D70</f>
        <v>0</v>
      </c>
      <c r="Y70" s="35"/>
      <c r="Z70" s="20">
        <f>SUM(C70:X70)+SUM('[1]Arrest 25 - 59'!C66:I66)+SUM('[1]Arrest 18 - 24'!C66:I66)+SUM('[1]Arrest - under 18'!C66:H66)</f>
        <v>0</v>
      </c>
    </row>
    <row r="71" spans="1:47" s="36" customFormat="1" x14ac:dyDescent="0.25">
      <c r="A71" s="21" t="s">
        <v>34</v>
      </c>
      <c r="B71" s="39" t="s">
        <v>5</v>
      </c>
      <c r="C71" s="23">
        <f>'Q1 Summary Arrest - 60+'!F71</f>
        <v>0</v>
      </c>
      <c r="D71" s="23">
        <f>'Q2 Summary Arrest - 60+'!F71</f>
        <v>0</v>
      </c>
      <c r="E71" s="23">
        <f>'Q3 Summary Arrest - 60+'!F71</f>
        <v>0</v>
      </c>
      <c r="F71" s="23">
        <f>'Q4 Summary Arrest - 60+'!F71</f>
        <v>0</v>
      </c>
      <c r="G71" s="63">
        <f t="shared" si="62"/>
        <v>0</v>
      </c>
      <c r="H71" s="63">
        <f>'QTR Summary Arrest - 60+ (2)'!G71</f>
        <v>0</v>
      </c>
      <c r="I71" s="23">
        <f>'Jan-Jun Arrest - 60+'!I71</f>
        <v>0</v>
      </c>
      <c r="J71" s="23">
        <f>'Jul-Dec Arrest - 60+'!I71</f>
        <v>0</v>
      </c>
      <c r="K71" s="63">
        <f t="shared" si="63"/>
        <v>0</v>
      </c>
      <c r="L71" s="63">
        <f>'Monthly Arrest - 60+'!O71</f>
        <v>0</v>
      </c>
      <c r="M71" s="68">
        <f>'YTD Arrest - 60+'!C71</f>
        <v>0</v>
      </c>
      <c r="N71" s="23">
        <f>'Q1 Summary Arrest - 60+'!J71</f>
        <v>0</v>
      </c>
      <c r="O71" s="23">
        <f>'Q2 Summary Arrest - 60+'!J71</f>
        <v>0</v>
      </c>
      <c r="P71" s="23">
        <f>'Q3 Summary Arrest - 60+'!J71</f>
        <v>0</v>
      </c>
      <c r="Q71" s="23">
        <f>'Q4 Summary Arrest - 60+'!J71</f>
        <v>0</v>
      </c>
      <c r="R71" s="63">
        <f t="shared" si="64"/>
        <v>0</v>
      </c>
      <c r="S71" s="63">
        <f>'QTR Summary Arrest - 60+ (2)'!L71</f>
        <v>0</v>
      </c>
      <c r="T71" s="23">
        <f>'Jan-Jun Arrest - 60+'!P71</f>
        <v>0</v>
      </c>
      <c r="U71" s="23">
        <f>'Jul-Dec Arrest - 60+'!P71</f>
        <v>0</v>
      </c>
      <c r="V71" s="63">
        <f t="shared" si="65"/>
        <v>0</v>
      </c>
      <c r="W71" s="63">
        <f>'Monthly Arrest - 60+'!AB71</f>
        <v>0</v>
      </c>
      <c r="X71" s="68">
        <f>'YTD Arrest - 60+'!D71</f>
        <v>0</v>
      </c>
      <c r="Y71" s="35"/>
      <c r="Z71" s="20">
        <f>SUM(C71:X71)+SUM('[1]Arrest 25 - 59'!C67:I67)+SUM('[1]Arrest 18 - 24'!C67:I67)+SUM('[1]Arrest - under 18'!C67:H67)</f>
        <v>0</v>
      </c>
    </row>
    <row r="72" spans="1:47" s="36" customFormat="1" x14ac:dyDescent="0.25">
      <c r="A72" s="16"/>
      <c r="B72" s="38" t="s">
        <v>6</v>
      </c>
      <c r="C72" s="18">
        <f>'Q1 Summary Arrest - 60+'!F72</f>
        <v>0</v>
      </c>
      <c r="D72" s="18">
        <f>'Q2 Summary Arrest - 60+'!F72</f>
        <v>0</v>
      </c>
      <c r="E72" s="18">
        <f>'Q3 Summary Arrest - 60+'!F72</f>
        <v>0</v>
      </c>
      <c r="F72" s="18">
        <f>'Q4 Summary Arrest - 60+'!F72</f>
        <v>0</v>
      </c>
      <c r="G72" s="62">
        <f t="shared" si="62"/>
        <v>0</v>
      </c>
      <c r="H72" s="62">
        <f>'QTR Summary Arrest - 60+ (2)'!G72</f>
        <v>0</v>
      </c>
      <c r="I72" s="18">
        <f>'Jan-Jun Arrest - 60+'!I72</f>
        <v>0</v>
      </c>
      <c r="J72" s="18">
        <f>'Jul-Dec Arrest - 60+'!I72</f>
        <v>0</v>
      </c>
      <c r="K72" s="62">
        <f t="shared" si="63"/>
        <v>0</v>
      </c>
      <c r="L72" s="62">
        <f>'Monthly Arrest - 60+'!O72</f>
        <v>0</v>
      </c>
      <c r="M72" s="67">
        <f>'YTD Arrest - 60+'!C72</f>
        <v>0</v>
      </c>
      <c r="N72" s="18">
        <f>'Q1 Summary Arrest - 60+'!J72</f>
        <v>0</v>
      </c>
      <c r="O72" s="18">
        <f>'Q2 Summary Arrest - 60+'!J72</f>
        <v>0</v>
      </c>
      <c r="P72" s="18">
        <f>'Q3 Summary Arrest - 60+'!J72</f>
        <v>0</v>
      </c>
      <c r="Q72" s="18">
        <f>'Q4 Summary Arrest - 60+'!J72</f>
        <v>0</v>
      </c>
      <c r="R72" s="62">
        <f t="shared" si="64"/>
        <v>0</v>
      </c>
      <c r="S72" s="62">
        <f>'QTR Summary Arrest - 60+ (2)'!L72</f>
        <v>0</v>
      </c>
      <c r="T72" s="18">
        <f>'Jan-Jun Arrest - 60+'!P72</f>
        <v>0</v>
      </c>
      <c r="U72" s="18">
        <f>'Jul-Dec Arrest - 60+'!P72</f>
        <v>0</v>
      </c>
      <c r="V72" s="62">
        <f t="shared" si="65"/>
        <v>0</v>
      </c>
      <c r="W72" s="62">
        <f>'Monthly Arrest - 60+'!AB72</f>
        <v>0</v>
      </c>
      <c r="X72" s="67">
        <f>'YTD Arrest - 60+'!D72</f>
        <v>0</v>
      </c>
      <c r="Y72" s="35"/>
      <c r="Z72" s="20">
        <f>SUM(C72:X72)+SUM('[1]Arrest 25 - 59'!C68:I68)+SUM('[1]Arrest 18 - 24'!C68:I68)+SUM('[1]Arrest - under 18'!C68:H68)</f>
        <v>0</v>
      </c>
    </row>
    <row r="73" spans="1:47" s="36" customFormat="1" ht="30" x14ac:dyDescent="0.25">
      <c r="A73" s="21" t="s">
        <v>39</v>
      </c>
      <c r="B73" s="39" t="s">
        <v>5</v>
      </c>
      <c r="C73" s="23">
        <f>'Q1 Summary Arrest - 60+'!F73</f>
        <v>0</v>
      </c>
      <c r="D73" s="23">
        <f>'Q2 Summary Arrest - 60+'!F73</f>
        <v>1</v>
      </c>
      <c r="E73" s="23">
        <f>'Q3 Summary Arrest - 60+'!F73</f>
        <v>0</v>
      </c>
      <c r="F73" s="23">
        <f>'Q4 Summary Arrest - 60+'!F73</f>
        <v>0</v>
      </c>
      <c r="G73" s="63">
        <f t="shared" si="62"/>
        <v>1</v>
      </c>
      <c r="H73" s="63">
        <f>'QTR Summary Arrest - 60+ (2)'!G73</f>
        <v>1</v>
      </c>
      <c r="I73" s="23">
        <f>'Jan-Jun Arrest - 60+'!I73</f>
        <v>1</v>
      </c>
      <c r="J73" s="23">
        <f>'Jul-Dec Arrest - 60+'!I73</f>
        <v>0</v>
      </c>
      <c r="K73" s="63">
        <f t="shared" si="63"/>
        <v>1</v>
      </c>
      <c r="L73" s="63">
        <f>'Monthly Arrest - 60+'!O73</f>
        <v>1</v>
      </c>
      <c r="M73" s="68">
        <f>'YTD Arrest - 60+'!C73</f>
        <v>1</v>
      </c>
      <c r="N73" s="23">
        <f>'Q1 Summary Arrest - 60+'!J73</f>
        <v>0</v>
      </c>
      <c r="O73" s="23">
        <f>'Q2 Summary Arrest - 60+'!J73</f>
        <v>0</v>
      </c>
      <c r="P73" s="23">
        <f>'Q3 Summary Arrest - 60+'!J73</f>
        <v>0</v>
      </c>
      <c r="Q73" s="23">
        <f>'Q4 Summary Arrest - 60+'!J73</f>
        <v>0</v>
      </c>
      <c r="R73" s="63">
        <f t="shared" si="64"/>
        <v>0</v>
      </c>
      <c r="S73" s="63">
        <f>'QTR Summary Arrest - 60+ (2)'!L73</f>
        <v>0</v>
      </c>
      <c r="T73" s="23">
        <f>'Jan-Jun Arrest - 60+'!P73</f>
        <v>0</v>
      </c>
      <c r="U73" s="23">
        <f>'Jul-Dec Arrest - 60+'!P73</f>
        <v>0</v>
      </c>
      <c r="V73" s="63">
        <f t="shared" si="65"/>
        <v>0</v>
      </c>
      <c r="W73" s="63">
        <f>'Monthly Arrest - 60+'!AB73</f>
        <v>0</v>
      </c>
      <c r="X73" s="68">
        <f>'YTD Arrest - 60+'!D73</f>
        <v>0</v>
      </c>
      <c r="Y73" s="35"/>
      <c r="Z73" s="20">
        <f>SUM(C73:X73)+SUM('[1]Arrest 25 - 59'!C69:I69)+SUM('[1]Arrest 18 - 24'!C69:I69)+SUM('[1]Arrest - under 18'!C69:H69)</f>
        <v>7</v>
      </c>
    </row>
    <row r="74" spans="1:47" s="36" customFormat="1" x14ac:dyDescent="0.25">
      <c r="A74" s="16"/>
      <c r="B74" s="38" t="s">
        <v>6</v>
      </c>
      <c r="C74" s="18">
        <f>'Q1 Summary Arrest - 60+'!F74</f>
        <v>0</v>
      </c>
      <c r="D74" s="18">
        <f>'Q2 Summary Arrest - 60+'!F74</f>
        <v>0</v>
      </c>
      <c r="E74" s="18">
        <f>'Q3 Summary Arrest - 60+'!F74</f>
        <v>0</v>
      </c>
      <c r="F74" s="18">
        <f>'Q4 Summary Arrest - 60+'!F74</f>
        <v>0</v>
      </c>
      <c r="G74" s="62">
        <f t="shared" si="62"/>
        <v>0</v>
      </c>
      <c r="H74" s="62">
        <f>'QTR Summary Arrest - 60+ (2)'!G74</f>
        <v>0</v>
      </c>
      <c r="I74" s="18">
        <f>'Jan-Jun Arrest - 60+'!I74</f>
        <v>0</v>
      </c>
      <c r="J74" s="18">
        <f>'Jul-Dec Arrest - 60+'!I74</f>
        <v>0</v>
      </c>
      <c r="K74" s="62">
        <f t="shared" si="63"/>
        <v>0</v>
      </c>
      <c r="L74" s="62">
        <f>'Monthly Arrest - 60+'!O74</f>
        <v>0</v>
      </c>
      <c r="M74" s="67">
        <f>'YTD Arrest - 60+'!C74</f>
        <v>0</v>
      </c>
      <c r="N74" s="18">
        <f>'Q1 Summary Arrest - 60+'!J74</f>
        <v>0</v>
      </c>
      <c r="O74" s="18">
        <f>'Q2 Summary Arrest - 60+'!J74</f>
        <v>0</v>
      </c>
      <c r="P74" s="18">
        <f>'Q3 Summary Arrest - 60+'!J74</f>
        <v>0</v>
      </c>
      <c r="Q74" s="18">
        <f>'Q4 Summary Arrest - 60+'!J74</f>
        <v>0</v>
      </c>
      <c r="R74" s="62">
        <f t="shared" si="64"/>
        <v>0</v>
      </c>
      <c r="S74" s="62">
        <f>'QTR Summary Arrest - 60+ (2)'!L74</f>
        <v>0</v>
      </c>
      <c r="T74" s="18">
        <f>'Jan-Jun Arrest - 60+'!P74</f>
        <v>0</v>
      </c>
      <c r="U74" s="18">
        <f>'Jul-Dec Arrest - 60+'!P74</f>
        <v>0</v>
      </c>
      <c r="V74" s="62">
        <f t="shared" si="65"/>
        <v>0</v>
      </c>
      <c r="W74" s="62">
        <f>'Monthly Arrest - 60+'!AB74</f>
        <v>0</v>
      </c>
      <c r="X74" s="67">
        <f>'YTD Arrest - 60+'!D74</f>
        <v>0</v>
      </c>
      <c r="Y74" s="35"/>
      <c r="Z74" s="20">
        <f>SUM(C74:X74)+SUM('[1]Arrest 25 - 59'!C70:I70)+SUM('[1]Arrest 18 - 24'!C70:I70)+SUM('[1]Arrest - under 18'!C70:H70)</f>
        <v>0</v>
      </c>
    </row>
    <row r="75" spans="1:47" s="36" customFormat="1" ht="30" x14ac:dyDescent="0.25">
      <c r="A75" s="21" t="s">
        <v>40</v>
      </c>
      <c r="B75" s="39" t="s">
        <v>5</v>
      </c>
      <c r="C75" s="23">
        <f>'Q1 Summary Arrest - 60+'!F75</f>
        <v>0</v>
      </c>
      <c r="D75" s="23">
        <f>'Q2 Summary Arrest - 60+'!F75</f>
        <v>0</v>
      </c>
      <c r="E75" s="23">
        <f>'Q3 Summary Arrest - 60+'!F75</f>
        <v>0</v>
      </c>
      <c r="F75" s="23">
        <f>'Q4 Summary Arrest - 60+'!F75</f>
        <v>0</v>
      </c>
      <c r="G75" s="63">
        <f t="shared" si="62"/>
        <v>0</v>
      </c>
      <c r="H75" s="63">
        <f>'QTR Summary Arrest - 60+ (2)'!G75</f>
        <v>0</v>
      </c>
      <c r="I75" s="23">
        <f>'Jan-Jun Arrest - 60+'!I75</f>
        <v>0</v>
      </c>
      <c r="J75" s="23">
        <f>'Jul-Dec Arrest - 60+'!I75</f>
        <v>0</v>
      </c>
      <c r="K75" s="63">
        <f t="shared" si="63"/>
        <v>0</v>
      </c>
      <c r="L75" s="63">
        <f>'Monthly Arrest - 60+'!O75</f>
        <v>0</v>
      </c>
      <c r="M75" s="68">
        <f>'YTD Arrest - 60+'!C75</f>
        <v>0</v>
      </c>
      <c r="N75" s="23">
        <f>'Q1 Summary Arrest - 60+'!J75</f>
        <v>0</v>
      </c>
      <c r="O75" s="23">
        <f>'Q2 Summary Arrest - 60+'!J75</f>
        <v>0</v>
      </c>
      <c r="P75" s="23">
        <f>'Q3 Summary Arrest - 60+'!J75</f>
        <v>0</v>
      </c>
      <c r="Q75" s="23">
        <f>'Q4 Summary Arrest - 60+'!J75</f>
        <v>0</v>
      </c>
      <c r="R75" s="63">
        <f t="shared" si="64"/>
        <v>0</v>
      </c>
      <c r="S75" s="63">
        <f>'QTR Summary Arrest - 60+ (2)'!L75</f>
        <v>0</v>
      </c>
      <c r="T75" s="23">
        <f>'Jan-Jun Arrest - 60+'!P75</f>
        <v>0</v>
      </c>
      <c r="U75" s="23">
        <f>'Jul-Dec Arrest - 60+'!P75</f>
        <v>0</v>
      </c>
      <c r="V75" s="63">
        <f t="shared" si="65"/>
        <v>0</v>
      </c>
      <c r="W75" s="63">
        <f>'Monthly Arrest - 60+'!AB75</f>
        <v>0</v>
      </c>
      <c r="X75" s="68">
        <f>'YTD Arrest - 60+'!D75</f>
        <v>0</v>
      </c>
      <c r="Y75" s="35"/>
      <c r="Z75" s="20">
        <f>SUM(C75:X75)+SUM('[1]Arrest 25 - 59'!C71:I71)+SUM('[1]Arrest 18 - 24'!C71:I71)+SUM('[1]Arrest - under 18'!C71:H71)</f>
        <v>0</v>
      </c>
    </row>
    <row r="76" spans="1:47" s="37" customFormat="1" ht="15.75" thickBot="1" x14ac:dyDescent="0.3">
      <c r="A76" s="25"/>
      <c r="B76" s="40" t="s">
        <v>6</v>
      </c>
      <c r="C76" s="27">
        <f>'Q1 Summary Arrest - 60+'!F76</f>
        <v>0</v>
      </c>
      <c r="D76" s="27">
        <f>'Q2 Summary Arrest - 60+'!F76</f>
        <v>0</v>
      </c>
      <c r="E76" s="27">
        <f>'Q3 Summary Arrest - 60+'!F76</f>
        <v>0</v>
      </c>
      <c r="F76" s="27">
        <f>'Q4 Summary Arrest - 60+'!F76</f>
        <v>0</v>
      </c>
      <c r="G76" s="64">
        <f t="shared" si="62"/>
        <v>0</v>
      </c>
      <c r="H76" s="64">
        <f>'QTR Summary Arrest - 60+ (2)'!G76</f>
        <v>0</v>
      </c>
      <c r="I76" s="27">
        <f>'Jan-Jun Arrest - 60+'!I76</f>
        <v>0</v>
      </c>
      <c r="J76" s="27">
        <f>'Jul-Dec Arrest - 60+'!I76</f>
        <v>0</v>
      </c>
      <c r="K76" s="64">
        <f t="shared" si="63"/>
        <v>0</v>
      </c>
      <c r="L76" s="64">
        <f>'Monthly Arrest - 60+'!O76</f>
        <v>0</v>
      </c>
      <c r="M76" s="69">
        <f>'YTD Arrest - 60+'!C76</f>
        <v>0</v>
      </c>
      <c r="N76" s="27">
        <f>'Q1 Summary Arrest - 60+'!J76</f>
        <v>0</v>
      </c>
      <c r="O76" s="27">
        <f>'Q2 Summary Arrest - 60+'!J76</f>
        <v>0</v>
      </c>
      <c r="P76" s="27">
        <f>'Q3 Summary Arrest - 60+'!J76</f>
        <v>0</v>
      </c>
      <c r="Q76" s="27">
        <f>'Q4 Summary Arrest - 60+'!J76</f>
        <v>0</v>
      </c>
      <c r="R76" s="64">
        <f t="shared" si="64"/>
        <v>0</v>
      </c>
      <c r="S76" s="64">
        <f>'QTR Summary Arrest - 60+ (2)'!L76</f>
        <v>0</v>
      </c>
      <c r="T76" s="27">
        <f>'Jan-Jun Arrest - 60+'!P76</f>
        <v>0</v>
      </c>
      <c r="U76" s="27">
        <f>'Jul-Dec Arrest - 60+'!P76</f>
        <v>0</v>
      </c>
      <c r="V76" s="64">
        <f t="shared" si="65"/>
        <v>0</v>
      </c>
      <c r="W76" s="64">
        <f>'Monthly Arrest - 60+'!AB76</f>
        <v>0</v>
      </c>
      <c r="X76" s="69">
        <f>'YTD Arrest - 60+'!D76</f>
        <v>0</v>
      </c>
      <c r="Y76" s="35"/>
      <c r="Z76" s="29">
        <f>SUM(C76:X76)+SUM('[1]Arrest 25 - 59'!C72:I72)+SUM('[1]Arrest 18 - 24'!C72:I72)+SUM('[1]Arrest - under 18'!C72:H72)</f>
        <v>0</v>
      </c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</row>
    <row r="77" spans="1:47" ht="15.75" thickTop="1" x14ac:dyDescent="0.25">
      <c r="A77" s="41" t="s">
        <v>41</v>
      </c>
      <c r="B77" s="31" t="s">
        <v>5</v>
      </c>
      <c r="C77" s="43">
        <f>SUM(C60+C62+C64+C66+C69+C71+C73+C75)</f>
        <v>0</v>
      </c>
      <c r="D77" s="43">
        <f t="shared" ref="D77:L78" si="66">SUM(D60+D62+D64+D66+D69+D71+D73+D75)</f>
        <v>1</v>
      </c>
      <c r="E77" s="43">
        <f t="shared" si="66"/>
        <v>0</v>
      </c>
      <c r="F77" s="43">
        <f t="shared" si="66"/>
        <v>0</v>
      </c>
      <c r="G77" s="71">
        <f t="shared" si="66"/>
        <v>1</v>
      </c>
      <c r="H77" s="71">
        <f t="shared" si="66"/>
        <v>1</v>
      </c>
      <c r="I77" s="43">
        <f t="shared" si="66"/>
        <v>1</v>
      </c>
      <c r="J77" s="43">
        <f t="shared" si="66"/>
        <v>0</v>
      </c>
      <c r="K77" s="71">
        <f t="shared" si="66"/>
        <v>1</v>
      </c>
      <c r="L77" s="71">
        <f t="shared" si="66"/>
        <v>1</v>
      </c>
      <c r="M77" s="72">
        <f t="shared" ref="M77" si="67">SUM(M60+M62+M64+M66+M69+M71+M73+M75)</f>
        <v>1</v>
      </c>
      <c r="N77" s="43">
        <f>SUM(N60+N62+N64+N66+N69+N71+N73+N75)</f>
        <v>0</v>
      </c>
      <c r="O77" s="43">
        <f t="shared" ref="O77:W77" si="68">SUM(O60+O62+O64+O66+O69+O71+O73+O75)</f>
        <v>0</v>
      </c>
      <c r="P77" s="43">
        <f t="shared" si="68"/>
        <v>0</v>
      </c>
      <c r="Q77" s="43">
        <f t="shared" si="68"/>
        <v>0</v>
      </c>
      <c r="R77" s="71">
        <f t="shared" si="68"/>
        <v>0</v>
      </c>
      <c r="S77" s="71">
        <f t="shared" si="68"/>
        <v>0</v>
      </c>
      <c r="T77" s="43">
        <f t="shared" si="68"/>
        <v>0</v>
      </c>
      <c r="U77" s="43">
        <f t="shared" si="68"/>
        <v>0</v>
      </c>
      <c r="V77" s="71">
        <f t="shared" si="68"/>
        <v>0</v>
      </c>
      <c r="W77" s="71">
        <f t="shared" si="68"/>
        <v>0</v>
      </c>
      <c r="X77" s="72">
        <f t="shared" ref="X77" si="69">SUM(X60+X62+X64+X66+X69+X71+X73+X75)</f>
        <v>0</v>
      </c>
      <c r="Z77" s="9">
        <f>SUM(C77:X77)+SUM('[1]Arrest 25 - 59'!C73:I73)+SUM('[1]Arrest 18 - 24'!C73:I73)+SUM('[1]Arrest - under 18'!C73:H73)</f>
        <v>7</v>
      </c>
    </row>
    <row r="78" spans="1:47" x14ac:dyDescent="0.25">
      <c r="A78" s="41"/>
      <c r="B78" s="31" t="s">
        <v>6</v>
      </c>
      <c r="C78" s="43">
        <f>SUM(C61+C63+C65+C67+C70+C72+C74+C76)</f>
        <v>0</v>
      </c>
      <c r="D78" s="43">
        <f t="shared" si="66"/>
        <v>0</v>
      </c>
      <c r="E78" s="43">
        <f t="shared" si="66"/>
        <v>0</v>
      </c>
      <c r="F78" s="43">
        <f t="shared" si="66"/>
        <v>0</v>
      </c>
      <c r="G78" s="71">
        <f t="shared" si="66"/>
        <v>0</v>
      </c>
      <c r="H78" s="71">
        <f t="shared" si="66"/>
        <v>0</v>
      </c>
      <c r="I78" s="43">
        <f t="shared" si="66"/>
        <v>0</v>
      </c>
      <c r="J78" s="43">
        <f t="shared" si="66"/>
        <v>0</v>
      </c>
      <c r="K78" s="71">
        <f t="shared" si="66"/>
        <v>0</v>
      </c>
      <c r="L78" s="71">
        <f t="shared" si="66"/>
        <v>0</v>
      </c>
      <c r="M78" s="72">
        <f t="shared" ref="M78" si="70">SUM(M61+M63+M65+M67+M70+M72+M74+M76)</f>
        <v>0</v>
      </c>
      <c r="N78" s="43">
        <f>SUM(N61+N63+N65+N67+N70+N72+N74+N76)</f>
        <v>0</v>
      </c>
      <c r="O78" s="43">
        <f t="shared" ref="O78:W78" si="71">SUM(O61+O63+O65+O67+O70+O72+O74+O76)</f>
        <v>0</v>
      </c>
      <c r="P78" s="43">
        <f t="shared" si="71"/>
        <v>0</v>
      </c>
      <c r="Q78" s="43">
        <f t="shared" si="71"/>
        <v>0</v>
      </c>
      <c r="R78" s="71">
        <f t="shared" si="71"/>
        <v>0</v>
      </c>
      <c r="S78" s="71">
        <f t="shared" si="71"/>
        <v>0</v>
      </c>
      <c r="T78" s="43">
        <f t="shared" si="71"/>
        <v>0</v>
      </c>
      <c r="U78" s="43">
        <f t="shared" si="71"/>
        <v>0</v>
      </c>
      <c r="V78" s="71">
        <f t="shared" si="71"/>
        <v>0</v>
      </c>
      <c r="W78" s="71">
        <f t="shared" si="71"/>
        <v>0</v>
      </c>
      <c r="X78" s="72">
        <f t="shared" ref="X78" si="72">SUM(X61+X63+X65+X67+X70+X72+X74+X76)</f>
        <v>0</v>
      </c>
      <c r="Z78" s="9">
        <f>SUM(C78:X78)+SUM('[1]Arrest 25 - 59'!C74:I74)+SUM('[1]Arrest 18 - 24'!C74:I74)+SUM('[1]Arrest - under 18'!C74:H74)</f>
        <v>0</v>
      </c>
    </row>
    <row r="79" spans="1:47" x14ac:dyDescent="0.25">
      <c r="A79" s="44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47" s="10" customFormat="1" x14ac:dyDescent="0.25">
      <c r="A80" s="49" t="s">
        <v>42</v>
      </c>
      <c r="B80" s="55"/>
      <c r="C80" s="51" t="s">
        <v>1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 t="s">
        <v>2</v>
      </c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8"/>
      <c r="Z80" s="9" t="s">
        <v>3</v>
      </c>
    </row>
    <row r="81" spans="1:47" s="10" customFormat="1" ht="15.75" thickBot="1" x14ac:dyDescent="0.3">
      <c r="A81" s="5"/>
      <c r="B81" s="6"/>
      <c r="C81" s="7" t="s">
        <v>61</v>
      </c>
      <c r="D81" s="7" t="s">
        <v>62</v>
      </c>
      <c r="E81" s="7" t="s">
        <v>63</v>
      </c>
      <c r="F81" s="7" t="s">
        <v>64</v>
      </c>
      <c r="G81" s="60" t="s">
        <v>74</v>
      </c>
      <c r="H81" s="60" t="s">
        <v>75</v>
      </c>
      <c r="I81" s="7" t="s">
        <v>76</v>
      </c>
      <c r="J81" s="7" t="s">
        <v>77</v>
      </c>
      <c r="K81" s="60" t="s">
        <v>74</v>
      </c>
      <c r="L81" s="60" t="s">
        <v>78</v>
      </c>
      <c r="M81" s="60" t="s">
        <v>78</v>
      </c>
      <c r="N81" s="7" t="s">
        <v>61</v>
      </c>
      <c r="O81" s="7" t="s">
        <v>62</v>
      </c>
      <c r="P81" s="7" t="s">
        <v>63</v>
      </c>
      <c r="Q81" s="7" t="s">
        <v>64</v>
      </c>
      <c r="R81" s="60" t="s">
        <v>74</v>
      </c>
      <c r="S81" s="60" t="s">
        <v>75</v>
      </c>
      <c r="T81" s="7" t="s">
        <v>76</v>
      </c>
      <c r="U81" s="7" t="s">
        <v>77</v>
      </c>
      <c r="V81" s="60" t="s">
        <v>74</v>
      </c>
      <c r="W81" s="60" t="s">
        <v>78</v>
      </c>
      <c r="X81" s="60" t="s">
        <v>78</v>
      </c>
      <c r="Y81" s="8"/>
      <c r="Z81" s="9"/>
    </row>
    <row r="82" spans="1:47" s="37" customFormat="1" ht="15.75" thickTop="1" x14ac:dyDescent="0.25">
      <c r="A82" s="11" t="s">
        <v>43</v>
      </c>
      <c r="B82" s="34" t="s">
        <v>5</v>
      </c>
      <c r="C82" s="13">
        <f>'Q1 Summary Arrest - 60+'!F82</f>
        <v>0</v>
      </c>
      <c r="D82" s="13">
        <f>'Q2 Summary Arrest - 60+'!F82</f>
        <v>0</v>
      </c>
      <c r="E82" s="13">
        <f>'Q3 Summary Arrest - 60+'!F82</f>
        <v>0</v>
      </c>
      <c r="F82" s="13">
        <f>'Q4 Summary Arrest - 60+'!F82</f>
        <v>0</v>
      </c>
      <c r="G82" s="61">
        <f t="shared" ref="G82:G87" si="73">SUM(C82:F82)</f>
        <v>0</v>
      </c>
      <c r="H82" s="61">
        <f>'QTR Summary Arrest - 60+ (2)'!G82</f>
        <v>0</v>
      </c>
      <c r="I82" s="13">
        <f>'Jan-Jun Arrest - 60+'!I82</f>
        <v>0</v>
      </c>
      <c r="J82" s="13">
        <f>'Jul-Dec Arrest - 60+'!I82</f>
        <v>0</v>
      </c>
      <c r="K82" s="61">
        <f t="shared" ref="K82:K87" si="74">J82+I82</f>
        <v>0</v>
      </c>
      <c r="L82" s="61">
        <f>'Monthly Arrest - 60+'!O82</f>
        <v>0</v>
      </c>
      <c r="M82" s="66">
        <f>'YTD Arrest - 60+'!C82</f>
        <v>0</v>
      </c>
      <c r="N82" s="13">
        <f>'Q1 Summary Arrest - 60+'!J82</f>
        <v>0</v>
      </c>
      <c r="O82" s="13">
        <f>'Q2 Summary Arrest - 60+'!J82</f>
        <v>0</v>
      </c>
      <c r="P82" s="13">
        <f>'Q3 Summary Arrest - 60+'!J82</f>
        <v>0</v>
      </c>
      <c r="Q82" s="13">
        <f>'Q4 Summary Arrest - 60+'!J82</f>
        <v>0</v>
      </c>
      <c r="R82" s="61">
        <f t="shared" ref="R82:R87" si="75">SUM(N82:Q82)</f>
        <v>0</v>
      </c>
      <c r="S82" s="61">
        <f>'QTR Summary Arrest - 60+ (2)'!L82</f>
        <v>0</v>
      </c>
      <c r="T82" s="13">
        <f>'Jan-Jun Arrest - 60+'!P82</f>
        <v>0</v>
      </c>
      <c r="U82" s="13">
        <f>'Jul-Dec Arrest - 60+'!P82</f>
        <v>0</v>
      </c>
      <c r="V82" s="61">
        <f t="shared" ref="V82:V87" si="76">U82+T82</f>
        <v>0</v>
      </c>
      <c r="W82" s="61">
        <f>'Monthly Arrest - 60+'!AB82</f>
        <v>0</v>
      </c>
      <c r="X82" s="66">
        <f>'YTD Arrest - 60+'!D82</f>
        <v>0</v>
      </c>
      <c r="Y82" s="35"/>
      <c r="Z82" s="15">
        <f>SUM(C82:X82)+SUM('[1]Arrest 25 - 59'!C77:I77)+SUM('[1]Arrest 18 - 24'!C77:I77)+SUM('[1]Arrest - under 18'!C77:H77)</f>
        <v>0</v>
      </c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</row>
    <row r="83" spans="1:47" s="37" customFormat="1" x14ac:dyDescent="0.25">
      <c r="A83" s="16"/>
      <c r="B83" s="38" t="s">
        <v>6</v>
      </c>
      <c r="C83" s="18">
        <f>'Q1 Summary Arrest - 60+'!F83</f>
        <v>0</v>
      </c>
      <c r="D83" s="18">
        <f>'Q2 Summary Arrest - 60+'!F83</f>
        <v>0</v>
      </c>
      <c r="E83" s="18">
        <f>'Q3 Summary Arrest - 60+'!F83</f>
        <v>0</v>
      </c>
      <c r="F83" s="18">
        <f>'Q4 Summary Arrest - 60+'!F83</f>
        <v>0</v>
      </c>
      <c r="G83" s="62">
        <f t="shared" si="73"/>
        <v>0</v>
      </c>
      <c r="H83" s="62">
        <f>'QTR Summary Arrest - 60+ (2)'!G83</f>
        <v>0</v>
      </c>
      <c r="I83" s="18">
        <f>'Jan-Jun Arrest - 60+'!I83</f>
        <v>0</v>
      </c>
      <c r="J83" s="18">
        <f>'Jul-Dec Arrest - 60+'!I83</f>
        <v>0</v>
      </c>
      <c r="K83" s="62">
        <f t="shared" si="74"/>
        <v>0</v>
      </c>
      <c r="L83" s="62">
        <f>'Monthly Arrest - 60+'!O83</f>
        <v>0</v>
      </c>
      <c r="M83" s="67">
        <f>'YTD Arrest - 60+'!C83</f>
        <v>0</v>
      </c>
      <c r="N83" s="18">
        <f>'Q1 Summary Arrest - 60+'!J83</f>
        <v>0</v>
      </c>
      <c r="O83" s="18">
        <f>'Q2 Summary Arrest - 60+'!J83</f>
        <v>0</v>
      </c>
      <c r="P83" s="18">
        <f>'Q3 Summary Arrest - 60+'!J83</f>
        <v>0</v>
      </c>
      <c r="Q83" s="18">
        <f>'Q4 Summary Arrest - 60+'!J83</f>
        <v>0</v>
      </c>
      <c r="R83" s="62">
        <f t="shared" si="75"/>
        <v>0</v>
      </c>
      <c r="S83" s="62">
        <f>'QTR Summary Arrest - 60+ (2)'!L83</f>
        <v>0</v>
      </c>
      <c r="T83" s="18">
        <f>'Jan-Jun Arrest - 60+'!P83</f>
        <v>0</v>
      </c>
      <c r="U83" s="18">
        <f>'Jul-Dec Arrest - 60+'!P83</f>
        <v>0</v>
      </c>
      <c r="V83" s="62">
        <f t="shared" si="76"/>
        <v>0</v>
      </c>
      <c r="W83" s="62">
        <f>'Monthly Arrest - 60+'!AB83</f>
        <v>0</v>
      </c>
      <c r="X83" s="67">
        <f>'YTD Arrest - 60+'!D83</f>
        <v>0</v>
      </c>
      <c r="Y83" s="35"/>
      <c r="Z83" s="20">
        <f>SUM(C83:X83)+SUM('[1]Arrest 25 - 59'!C78:I78)+SUM('[1]Arrest 18 - 24'!C78:I78)+SUM('[1]Arrest - under 18'!C78:H78)</f>
        <v>0</v>
      </c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</row>
    <row r="84" spans="1:47" s="37" customFormat="1" x14ac:dyDescent="0.25">
      <c r="A84" s="21" t="s">
        <v>44</v>
      </c>
      <c r="B84" s="39" t="s">
        <v>5</v>
      </c>
      <c r="C84" s="23">
        <f>'Q1 Summary Arrest - 60+'!F84</f>
        <v>0</v>
      </c>
      <c r="D84" s="23">
        <f>'Q2 Summary Arrest - 60+'!F84</f>
        <v>0</v>
      </c>
      <c r="E84" s="23">
        <f>'Q3 Summary Arrest - 60+'!F84</f>
        <v>0</v>
      </c>
      <c r="F84" s="23">
        <f>'Q4 Summary Arrest - 60+'!F84</f>
        <v>0</v>
      </c>
      <c r="G84" s="63">
        <f t="shared" si="73"/>
        <v>0</v>
      </c>
      <c r="H84" s="63">
        <f>'QTR Summary Arrest - 60+ (2)'!G84</f>
        <v>0</v>
      </c>
      <c r="I84" s="23">
        <f>'Jan-Jun Arrest - 60+'!I84</f>
        <v>0</v>
      </c>
      <c r="J84" s="23">
        <f>'Jul-Dec Arrest - 60+'!I84</f>
        <v>0</v>
      </c>
      <c r="K84" s="63">
        <f t="shared" si="74"/>
        <v>0</v>
      </c>
      <c r="L84" s="63">
        <f>'Monthly Arrest - 60+'!O84</f>
        <v>0</v>
      </c>
      <c r="M84" s="68">
        <f>'YTD Arrest - 60+'!C84</f>
        <v>0</v>
      </c>
      <c r="N84" s="23">
        <f>'Q1 Summary Arrest - 60+'!J84</f>
        <v>0</v>
      </c>
      <c r="O84" s="23">
        <f>'Q2 Summary Arrest - 60+'!J84</f>
        <v>0</v>
      </c>
      <c r="P84" s="23">
        <f>'Q3 Summary Arrest - 60+'!J84</f>
        <v>0</v>
      </c>
      <c r="Q84" s="23">
        <f>'Q4 Summary Arrest - 60+'!J84</f>
        <v>0</v>
      </c>
      <c r="R84" s="63">
        <f t="shared" si="75"/>
        <v>0</v>
      </c>
      <c r="S84" s="63">
        <f>'QTR Summary Arrest - 60+ (2)'!L84</f>
        <v>0</v>
      </c>
      <c r="T84" s="23">
        <f>'Jan-Jun Arrest - 60+'!P84</f>
        <v>0</v>
      </c>
      <c r="U84" s="23">
        <f>'Jul-Dec Arrest - 60+'!P84</f>
        <v>0</v>
      </c>
      <c r="V84" s="63">
        <f t="shared" si="76"/>
        <v>0</v>
      </c>
      <c r="W84" s="63">
        <f>'Monthly Arrest - 60+'!AB84</f>
        <v>0</v>
      </c>
      <c r="X84" s="68">
        <f>'YTD Arrest - 60+'!D84</f>
        <v>0</v>
      </c>
      <c r="Y84" s="35"/>
      <c r="Z84" s="20">
        <f>SUM(C84:X84)+SUM('[1]Arrest 25 - 59'!C79:I79)+SUM('[1]Arrest 18 - 24'!C79:I79)+SUM('[1]Arrest - under 18'!C79:H79)</f>
        <v>0</v>
      </c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</row>
    <row r="85" spans="1:47" s="37" customFormat="1" x14ac:dyDescent="0.25">
      <c r="A85" s="16"/>
      <c r="B85" s="38" t="s">
        <v>6</v>
      </c>
      <c r="C85" s="18">
        <f>'Q1 Summary Arrest - 60+'!F85</f>
        <v>0</v>
      </c>
      <c r="D85" s="18">
        <f>'Q2 Summary Arrest - 60+'!F85</f>
        <v>0</v>
      </c>
      <c r="E85" s="18">
        <f>'Q3 Summary Arrest - 60+'!F85</f>
        <v>0</v>
      </c>
      <c r="F85" s="18">
        <f>'Q4 Summary Arrest - 60+'!F85</f>
        <v>0</v>
      </c>
      <c r="G85" s="62">
        <f t="shared" si="73"/>
        <v>0</v>
      </c>
      <c r="H85" s="62">
        <f>'QTR Summary Arrest - 60+ (2)'!G85</f>
        <v>0</v>
      </c>
      <c r="I85" s="18">
        <f>'Jan-Jun Arrest - 60+'!I85</f>
        <v>0</v>
      </c>
      <c r="J85" s="18">
        <f>'Jul-Dec Arrest - 60+'!I85</f>
        <v>0</v>
      </c>
      <c r="K85" s="62">
        <f t="shared" si="74"/>
        <v>0</v>
      </c>
      <c r="L85" s="62">
        <f>'Monthly Arrest - 60+'!O85</f>
        <v>0</v>
      </c>
      <c r="M85" s="67">
        <f>'YTD Arrest - 60+'!C85</f>
        <v>0</v>
      </c>
      <c r="N85" s="18">
        <f>'Q1 Summary Arrest - 60+'!J85</f>
        <v>0</v>
      </c>
      <c r="O85" s="18">
        <f>'Q2 Summary Arrest - 60+'!J85</f>
        <v>0</v>
      </c>
      <c r="P85" s="18">
        <f>'Q3 Summary Arrest - 60+'!J85</f>
        <v>0</v>
      </c>
      <c r="Q85" s="18">
        <f>'Q4 Summary Arrest - 60+'!J85</f>
        <v>0</v>
      </c>
      <c r="R85" s="62">
        <f t="shared" si="75"/>
        <v>0</v>
      </c>
      <c r="S85" s="62">
        <f>'QTR Summary Arrest - 60+ (2)'!L85</f>
        <v>0</v>
      </c>
      <c r="T85" s="18">
        <f>'Jan-Jun Arrest - 60+'!P85</f>
        <v>0</v>
      </c>
      <c r="U85" s="18">
        <f>'Jul-Dec Arrest - 60+'!P85</f>
        <v>0</v>
      </c>
      <c r="V85" s="62">
        <f t="shared" si="76"/>
        <v>0</v>
      </c>
      <c r="W85" s="62">
        <f>'Monthly Arrest - 60+'!AB85</f>
        <v>0</v>
      </c>
      <c r="X85" s="67">
        <f>'YTD Arrest - 60+'!D85</f>
        <v>0</v>
      </c>
      <c r="Y85" s="35"/>
      <c r="Z85" s="20">
        <f>SUM(C85:X85)+SUM('[1]Arrest 25 - 59'!C80:I80)+SUM('[1]Arrest 18 - 24'!C80:I80)+SUM('[1]Arrest - under 18'!C80:H80)</f>
        <v>0</v>
      </c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</row>
    <row r="86" spans="1:47" s="37" customFormat="1" x14ac:dyDescent="0.25">
      <c r="A86" s="21" t="s">
        <v>45</v>
      </c>
      <c r="B86" s="39" t="s">
        <v>5</v>
      </c>
      <c r="C86" s="23">
        <f>'Q1 Summary Arrest - 60+'!F86</f>
        <v>0</v>
      </c>
      <c r="D86" s="23">
        <f>'Q2 Summary Arrest - 60+'!F86</f>
        <v>0</v>
      </c>
      <c r="E86" s="23">
        <f>'Q3 Summary Arrest - 60+'!F86</f>
        <v>0</v>
      </c>
      <c r="F86" s="23">
        <f>'Q4 Summary Arrest - 60+'!F86</f>
        <v>0</v>
      </c>
      <c r="G86" s="63">
        <f t="shared" si="73"/>
        <v>0</v>
      </c>
      <c r="H86" s="63">
        <f>'QTR Summary Arrest - 60+ (2)'!G86</f>
        <v>0</v>
      </c>
      <c r="I86" s="23">
        <f>'Jan-Jun Arrest - 60+'!I86</f>
        <v>0</v>
      </c>
      <c r="J86" s="23">
        <f>'Jul-Dec Arrest - 60+'!I86</f>
        <v>0</v>
      </c>
      <c r="K86" s="63">
        <f t="shared" si="74"/>
        <v>0</v>
      </c>
      <c r="L86" s="63">
        <f>'Monthly Arrest - 60+'!O86</f>
        <v>0</v>
      </c>
      <c r="M86" s="68">
        <f>'YTD Arrest - 60+'!C86</f>
        <v>0</v>
      </c>
      <c r="N86" s="23">
        <f>'Q1 Summary Arrest - 60+'!J86</f>
        <v>0</v>
      </c>
      <c r="O86" s="23">
        <f>'Q2 Summary Arrest - 60+'!J86</f>
        <v>0</v>
      </c>
      <c r="P86" s="23">
        <f>'Q3 Summary Arrest - 60+'!J86</f>
        <v>0</v>
      </c>
      <c r="Q86" s="23">
        <f>'Q4 Summary Arrest - 60+'!J86</f>
        <v>0</v>
      </c>
      <c r="R86" s="63">
        <f t="shared" si="75"/>
        <v>0</v>
      </c>
      <c r="S86" s="63">
        <f>'QTR Summary Arrest - 60+ (2)'!L86</f>
        <v>0</v>
      </c>
      <c r="T86" s="23">
        <f>'Jan-Jun Arrest - 60+'!P86</f>
        <v>0</v>
      </c>
      <c r="U86" s="23">
        <f>'Jul-Dec Arrest - 60+'!P86</f>
        <v>0</v>
      </c>
      <c r="V86" s="63">
        <f t="shared" si="76"/>
        <v>0</v>
      </c>
      <c r="W86" s="63">
        <f>'Monthly Arrest - 60+'!AB86</f>
        <v>0</v>
      </c>
      <c r="X86" s="68">
        <f>'YTD Arrest - 60+'!D86</f>
        <v>0</v>
      </c>
      <c r="Y86" s="35"/>
      <c r="Z86" s="20">
        <f>SUM(C86:X86)+SUM('[1]Arrest 25 - 59'!C81:I81)+SUM('[1]Arrest 18 - 24'!C81:I81)+SUM('[1]Arrest - under 18'!C81:H81)</f>
        <v>0</v>
      </c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</row>
    <row r="87" spans="1:47" s="37" customFormat="1" ht="15.75" thickBot="1" x14ac:dyDescent="0.3">
      <c r="A87" s="25"/>
      <c r="B87" s="40" t="s">
        <v>6</v>
      </c>
      <c r="C87" s="27">
        <f>'Q1 Summary Arrest - 60+'!F87</f>
        <v>0</v>
      </c>
      <c r="D87" s="27">
        <f>'Q2 Summary Arrest - 60+'!F87</f>
        <v>0</v>
      </c>
      <c r="E87" s="27">
        <f>'Q3 Summary Arrest - 60+'!F87</f>
        <v>0</v>
      </c>
      <c r="F87" s="27">
        <f>'Q4 Summary Arrest - 60+'!F87</f>
        <v>0</v>
      </c>
      <c r="G87" s="64">
        <f t="shared" si="73"/>
        <v>0</v>
      </c>
      <c r="H87" s="64">
        <f>'QTR Summary Arrest - 60+ (2)'!G87</f>
        <v>0</v>
      </c>
      <c r="I87" s="27">
        <f>'Jan-Jun Arrest - 60+'!I87</f>
        <v>0</v>
      </c>
      <c r="J87" s="27">
        <f>'Jul-Dec Arrest - 60+'!I87</f>
        <v>0</v>
      </c>
      <c r="K87" s="64">
        <f t="shared" si="74"/>
        <v>0</v>
      </c>
      <c r="L87" s="64">
        <f>'Monthly Arrest - 60+'!O87</f>
        <v>0</v>
      </c>
      <c r="M87" s="69">
        <f>'YTD Arrest - 60+'!C87</f>
        <v>0</v>
      </c>
      <c r="N87" s="27">
        <f>'Q1 Summary Arrest - 60+'!J87</f>
        <v>0</v>
      </c>
      <c r="O87" s="27">
        <f>'Q2 Summary Arrest - 60+'!J87</f>
        <v>0</v>
      </c>
      <c r="P87" s="27">
        <f>'Q3 Summary Arrest - 60+'!J87</f>
        <v>0</v>
      </c>
      <c r="Q87" s="27">
        <f>'Q4 Summary Arrest - 60+'!J87</f>
        <v>0</v>
      </c>
      <c r="R87" s="64">
        <f t="shared" si="75"/>
        <v>0</v>
      </c>
      <c r="S87" s="64">
        <f>'QTR Summary Arrest - 60+ (2)'!L87</f>
        <v>0</v>
      </c>
      <c r="T87" s="27">
        <f>'Jan-Jun Arrest - 60+'!P87</f>
        <v>0</v>
      </c>
      <c r="U87" s="27">
        <f>'Jul-Dec Arrest - 60+'!P87</f>
        <v>0</v>
      </c>
      <c r="V87" s="64">
        <f t="shared" si="76"/>
        <v>0</v>
      </c>
      <c r="W87" s="64">
        <f>'Monthly Arrest - 60+'!AB87</f>
        <v>0</v>
      </c>
      <c r="X87" s="69">
        <f>'YTD Arrest - 60+'!D87</f>
        <v>0</v>
      </c>
      <c r="Y87" s="35"/>
      <c r="Z87" s="29">
        <f>SUM(C87:X87)+SUM('[1]Arrest 25 - 59'!C82:I82)+SUM('[1]Arrest 18 - 24'!C82:I82)+SUM('[1]Arrest - under 18'!C82:H82)</f>
        <v>0</v>
      </c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</row>
    <row r="88" spans="1:47" s="37" customFormat="1" ht="15.75" thickTop="1" x14ac:dyDescent="0.25">
      <c r="A88" s="30" t="s">
        <v>46</v>
      </c>
      <c r="B88" s="31" t="s">
        <v>5</v>
      </c>
      <c r="C88" s="32">
        <f>C82+C84+C86</f>
        <v>0</v>
      </c>
      <c r="D88" s="32">
        <f t="shared" ref="D88:L89" si="77">D82+D84+D86</f>
        <v>0</v>
      </c>
      <c r="E88" s="32">
        <f t="shared" si="77"/>
        <v>0</v>
      </c>
      <c r="F88" s="32">
        <f t="shared" si="77"/>
        <v>0</v>
      </c>
      <c r="G88" s="65">
        <f t="shared" si="77"/>
        <v>0</v>
      </c>
      <c r="H88" s="65">
        <f t="shared" si="77"/>
        <v>0</v>
      </c>
      <c r="I88" s="32">
        <f t="shared" si="77"/>
        <v>0</v>
      </c>
      <c r="J88" s="32">
        <f t="shared" si="77"/>
        <v>0</v>
      </c>
      <c r="K88" s="65">
        <f t="shared" si="77"/>
        <v>0</v>
      </c>
      <c r="L88" s="65">
        <f t="shared" si="77"/>
        <v>0</v>
      </c>
      <c r="M88" s="70">
        <f t="shared" ref="M88" si="78">M82+M84+M86</f>
        <v>0</v>
      </c>
      <c r="N88" s="32">
        <f>N82+N84+N86</f>
        <v>0</v>
      </c>
      <c r="O88" s="32">
        <f t="shared" ref="O88:W88" si="79">O82+O84+O86</f>
        <v>0</v>
      </c>
      <c r="P88" s="32">
        <f t="shared" si="79"/>
        <v>0</v>
      </c>
      <c r="Q88" s="32">
        <f t="shared" si="79"/>
        <v>0</v>
      </c>
      <c r="R88" s="65">
        <f t="shared" si="79"/>
        <v>0</v>
      </c>
      <c r="S88" s="65">
        <f t="shared" si="79"/>
        <v>0</v>
      </c>
      <c r="T88" s="32">
        <f t="shared" si="79"/>
        <v>0</v>
      </c>
      <c r="U88" s="32">
        <f t="shared" si="79"/>
        <v>0</v>
      </c>
      <c r="V88" s="65">
        <f t="shared" si="79"/>
        <v>0</v>
      </c>
      <c r="W88" s="65">
        <f t="shared" si="79"/>
        <v>0</v>
      </c>
      <c r="X88" s="70">
        <f t="shared" ref="X88" si="80">X82+X84+X86</f>
        <v>0</v>
      </c>
      <c r="Y88" s="35"/>
      <c r="Z88" s="9">
        <f>SUM(C88:X88)+SUM('[1]Arrest 25 - 59'!C83:I83)+SUM('[1]Arrest 18 - 24'!C83:I83)+SUM('[1]Arrest - under 18'!C83:H83)</f>
        <v>0</v>
      </c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</row>
    <row r="89" spans="1:47" s="37" customFormat="1" x14ac:dyDescent="0.25">
      <c r="A89" s="30"/>
      <c r="B89" s="31" t="s">
        <v>6</v>
      </c>
      <c r="C89" s="32">
        <f>C83+C85+C87</f>
        <v>0</v>
      </c>
      <c r="D89" s="32">
        <f t="shared" si="77"/>
        <v>0</v>
      </c>
      <c r="E89" s="32">
        <f t="shared" si="77"/>
        <v>0</v>
      </c>
      <c r="F89" s="32">
        <f t="shared" si="77"/>
        <v>0</v>
      </c>
      <c r="G89" s="65">
        <f t="shared" si="77"/>
        <v>0</v>
      </c>
      <c r="H89" s="65">
        <f t="shared" si="77"/>
        <v>0</v>
      </c>
      <c r="I89" s="32">
        <f t="shared" si="77"/>
        <v>0</v>
      </c>
      <c r="J89" s="32">
        <f t="shared" si="77"/>
        <v>0</v>
      </c>
      <c r="K89" s="65">
        <f t="shared" si="77"/>
        <v>0</v>
      </c>
      <c r="L89" s="65">
        <f t="shared" si="77"/>
        <v>0</v>
      </c>
      <c r="M89" s="70">
        <f t="shared" ref="M89" si="81">M83+M85+M87</f>
        <v>0</v>
      </c>
      <c r="N89" s="32">
        <f>N83+N85+N87</f>
        <v>0</v>
      </c>
      <c r="O89" s="32">
        <f t="shared" ref="O89:W89" si="82">O83+O85+O87</f>
        <v>0</v>
      </c>
      <c r="P89" s="32">
        <f t="shared" si="82"/>
        <v>0</v>
      </c>
      <c r="Q89" s="32">
        <f t="shared" si="82"/>
        <v>0</v>
      </c>
      <c r="R89" s="65">
        <f t="shared" si="82"/>
        <v>0</v>
      </c>
      <c r="S89" s="65">
        <f t="shared" si="82"/>
        <v>0</v>
      </c>
      <c r="T89" s="32">
        <f t="shared" si="82"/>
        <v>0</v>
      </c>
      <c r="U89" s="32">
        <f t="shared" si="82"/>
        <v>0</v>
      </c>
      <c r="V89" s="65">
        <f t="shared" si="82"/>
        <v>0</v>
      </c>
      <c r="W89" s="65">
        <f t="shared" si="82"/>
        <v>0</v>
      </c>
      <c r="X89" s="70">
        <f t="shared" ref="X89" si="83">X83+X85+X87</f>
        <v>0</v>
      </c>
      <c r="Y89" s="35"/>
      <c r="Z89" s="9">
        <f>SUM(C89:X89)+SUM('[1]Arrest 25 - 59'!C84:I84)+SUM('[1]Arrest 18 - 24'!C84:I84)+SUM('[1]Arrest - under 18'!C84:H84)</f>
        <v>0</v>
      </c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</row>
    <row r="90" spans="1:47" s="37" customFormat="1" x14ac:dyDescent="0.25">
      <c r="A90" s="33"/>
      <c r="B90" s="39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35"/>
      <c r="Z90" s="5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</row>
    <row r="91" spans="1:47" s="10" customFormat="1" x14ac:dyDescent="0.25">
      <c r="A91" s="49" t="s">
        <v>47</v>
      </c>
      <c r="B91" s="55"/>
      <c r="C91" s="51" t="s">
        <v>1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 t="s">
        <v>2</v>
      </c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8"/>
      <c r="Z91" s="9" t="s">
        <v>3</v>
      </c>
    </row>
    <row r="92" spans="1:47" s="10" customFormat="1" ht="15.75" thickBot="1" x14ac:dyDescent="0.3">
      <c r="A92" s="5"/>
      <c r="B92" s="6"/>
      <c r="C92" s="7" t="s">
        <v>61</v>
      </c>
      <c r="D92" s="7" t="s">
        <v>62</v>
      </c>
      <c r="E92" s="7" t="s">
        <v>63</v>
      </c>
      <c r="F92" s="7" t="s">
        <v>64</v>
      </c>
      <c r="G92" s="60" t="s">
        <v>74</v>
      </c>
      <c r="H92" s="60" t="s">
        <v>75</v>
      </c>
      <c r="I92" s="7" t="s">
        <v>76</v>
      </c>
      <c r="J92" s="7" t="s">
        <v>77</v>
      </c>
      <c r="K92" s="60" t="s">
        <v>74</v>
      </c>
      <c r="L92" s="60" t="s">
        <v>78</v>
      </c>
      <c r="M92" s="60" t="s">
        <v>78</v>
      </c>
      <c r="N92" s="7" t="s">
        <v>61</v>
      </c>
      <c r="O92" s="7" t="s">
        <v>62</v>
      </c>
      <c r="P92" s="7" t="s">
        <v>63</v>
      </c>
      <c r="Q92" s="7" t="s">
        <v>64</v>
      </c>
      <c r="R92" s="60" t="s">
        <v>74</v>
      </c>
      <c r="S92" s="60" t="s">
        <v>75</v>
      </c>
      <c r="T92" s="7" t="s">
        <v>76</v>
      </c>
      <c r="U92" s="7" t="s">
        <v>77</v>
      </c>
      <c r="V92" s="60" t="s">
        <v>74</v>
      </c>
      <c r="W92" s="60" t="s">
        <v>78</v>
      </c>
      <c r="X92" s="60" t="s">
        <v>78</v>
      </c>
      <c r="Y92" s="8"/>
      <c r="Z92" s="9"/>
    </row>
    <row r="93" spans="1:47" s="37" customFormat="1" ht="15.75" thickTop="1" x14ac:dyDescent="0.25">
      <c r="A93" s="11" t="s">
        <v>48</v>
      </c>
      <c r="B93" s="34" t="s">
        <v>5</v>
      </c>
      <c r="C93" s="13">
        <f>'Q1 Summary Arrest - 60+'!F93</f>
        <v>0</v>
      </c>
      <c r="D93" s="13">
        <f>'Q2 Summary Arrest - 60+'!F93</f>
        <v>0</v>
      </c>
      <c r="E93" s="13">
        <f>'Q3 Summary Arrest - 60+'!F93</f>
        <v>0</v>
      </c>
      <c r="F93" s="13">
        <f>'Q4 Summary Arrest - 60+'!F93</f>
        <v>0</v>
      </c>
      <c r="G93" s="61">
        <f t="shared" ref="G93:G108" si="84">SUM(C93:F93)</f>
        <v>0</v>
      </c>
      <c r="H93" s="61">
        <f>'QTR Summary Arrest - 60+ (2)'!G93</f>
        <v>0</v>
      </c>
      <c r="I93" s="13">
        <f>'Jan-Jun Arrest - 60+'!I93</f>
        <v>0</v>
      </c>
      <c r="J93" s="13">
        <f>'Jul-Dec Arrest - 60+'!I93</f>
        <v>0</v>
      </c>
      <c r="K93" s="61">
        <f t="shared" ref="K93:K108" si="85">J93+I93</f>
        <v>0</v>
      </c>
      <c r="L93" s="61">
        <f>'Monthly Arrest - 60+'!O93</f>
        <v>0</v>
      </c>
      <c r="M93" s="66">
        <f>'YTD Arrest - 60+'!C93</f>
        <v>0</v>
      </c>
      <c r="N93" s="13">
        <f>'Q1 Summary Arrest - 60+'!J93</f>
        <v>0</v>
      </c>
      <c r="O93" s="13">
        <f>'Q2 Summary Arrest - 60+'!J93</f>
        <v>0</v>
      </c>
      <c r="P93" s="13">
        <f>'Q3 Summary Arrest - 60+'!J93</f>
        <v>0</v>
      </c>
      <c r="Q93" s="13">
        <f>'Q4 Summary Arrest - 60+'!J93</f>
        <v>0</v>
      </c>
      <c r="R93" s="61">
        <f t="shared" ref="R93:R108" si="86">SUM(N93:Q93)</f>
        <v>0</v>
      </c>
      <c r="S93" s="61">
        <f>'QTR Summary Arrest - 60+ (2)'!L93</f>
        <v>0</v>
      </c>
      <c r="T93" s="13">
        <f>'Jan-Jun Arrest - 60+'!P93</f>
        <v>0</v>
      </c>
      <c r="U93" s="13">
        <f>'Jul-Dec Arrest - 60+'!P93</f>
        <v>0</v>
      </c>
      <c r="V93" s="61">
        <f t="shared" ref="V93:V108" si="87">U93+T93</f>
        <v>0</v>
      </c>
      <c r="W93" s="61">
        <f>'Monthly Arrest - 60+'!AB93</f>
        <v>0</v>
      </c>
      <c r="X93" s="66">
        <f>'YTD Arrest - 60+'!D93</f>
        <v>0</v>
      </c>
      <c r="Y93" s="35"/>
      <c r="Z93" s="15">
        <f>SUM(C93:X93)+SUM('[1]Arrest 25 - 59'!C87:I87)+SUM('[1]Arrest 18 - 24'!C87:I87)+SUM('[1]Arrest - under 18'!C87:H87)</f>
        <v>0</v>
      </c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</row>
    <row r="94" spans="1:47" s="37" customFormat="1" x14ac:dyDescent="0.25">
      <c r="A94" s="16"/>
      <c r="B94" s="38" t="s">
        <v>6</v>
      </c>
      <c r="C94" s="18">
        <f>'Q1 Summary Arrest - 60+'!F94</f>
        <v>0</v>
      </c>
      <c r="D94" s="18">
        <f>'Q2 Summary Arrest - 60+'!F94</f>
        <v>0</v>
      </c>
      <c r="E94" s="18">
        <f>'Q3 Summary Arrest - 60+'!F94</f>
        <v>0</v>
      </c>
      <c r="F94" s="18">
        <f>'Q4 Summary Arrest - 60+'!F94</f>
        <v>0</v>
      </c>
      <c r="G94" s="62">
        <f t="shared" si="84"/>
        <v>0</v>
      </c>
      <c r="H94" s="62">
        <f>'QTR Summary Arrest - 60+ (2)'!G94</f>
        <v>0</v>
      </c>
      <c r="I94" s="18">
        <f>'Jan-Jun Arrest - 60+'!I94</f>
        <v>0</v>
      </c>
      <c r="J94" s="18">
        <f>'Jul-Dec Arrest - 60+'!I94</f>
        <v>0</v>
      </c>
      <c r="K94" s="62">
        <f t="shared" si="85"/>
        <v>0</v>
      </c>
      <c r="L94" s="62">
        <f>'Monthly Arrest - 60+'!O94</f>
        <v>0</v>
      </c>
      <c r="M94" s="67">
        <f>'YTD Arrest - 60+'!C94</f>
        <v>0</v>
      </c>
      <c r="N94" s="18">
        <f>'Q1 Summary Arrest - 60+'!J94</f>
        <v>0</v>
      </c>
      <c r="O94" s="18">
        <f>'Q2 Summary Arrest - 60+'!J94</f>
        <v>0</v>
      </c>
      <c r="P94" s="18">
        <f>'Q3 Summary Arrest - 60+'!J94</f>
        <v>0</v>
      </c>
      <c r="Q94" s="18">
        <f>'Q4 Summary Arrest - 60+'!J94</f>
        <v>0</v>
      </c>
      <c r="R94" s="62">
        <f t="shared" si="86"/>
        <v>0</v>
      </c>
      <c r="S94" s="62">
        <f>'QTR Summary Arrest - 60+ (2)'!L94</f>
        <v>0</v>
      </c>
      <c r="T94" s="18">
        <f>'Jan-Jun Arrest - 60+'!P94</f>
        <v>0</v>
      </c>
      <c r="U94" s="18">
        <f>'Jul-Dec Arrest - 60+'!P94</f>
        <v>0</v>
      </c>
      <c r="V94" s="62">
        <f t="shared" si="87"/>
        <v>0</v>
      </c>
      <c r="W94" s="62">
        <f>'Monthly Arrest - 60+'!AB94</f>
        <v>0</v>
      </c>
      <c r="X94" s="67">
        <f>'YTD Arrest - 60+'!D94</f>
        <v>0</v>
      </c>
      <c r="Y94" s="35"/>
      <c r="Z94" s="20">
        <f>SUM(C94:X94)+SUM('[1]Arrest 25 - 59'!C88:I88)+SUM('[1]Arrest 18 - 24'!C88:I88)+SUM('[1]Arrest - under 18'!C88:H88)</f>
        <v>0</v>
      </c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</row>
    <row r="95" spans="1:47" s="37" customFormat="1" x14ac:dyDescent="0.25">
      <c r="A95" s="21" t="s">
        <v>49</v>
      </c>
      <c r="B95" s="39" t="s">
        <v>5</v>
      </c>
      <c r="C95" s="23">
        <f>'Q1 Summary Arrest - 60+'!F95</f>
        <v>1</v>
      </c>
      <c r="D95" s="23">
        <f>'Q2 Summary Arrest - 60+'!F95</f>
        <v>0</v>
      </c>
      <c r="E95" s="23">
        <f>'Q3 Summary Arrest - 60+'!F95</f>
        <v>0</v>
      </c>
      <c r="F95" s="23">
        <f>'Q4 Summary Arrest - 60+'!F95</f>
        <v>0</v>
      </c>
      <c r="G95" s="63">
        <f t="shared" si="84"/>
        <v>1</v>
      </c>
      <c r="H95" s="63">
        <f>'QTR Summary Arrest - 60+ (2)'!G95</f>
        <v>1</v>
      </c>
      <c r="I95" s="23">
        <f>'Jan-Jun Arrest - 60+'!I95</f>
        <v>1</v>
      </c>
      <c r="J95" s="23">
        <f>'Jul-Dec Arrest - 60+'!I95</f>
        <v>0</v>
      </c>
      <c r="K95" s="63">
        <f t="shared" si="85"/>
        <v>1</v>
      </c>
      <c r="L95" s="63">
        <f>'Monthly Arrest - 60+'!O95</f>
        <v>1</v>
      </c>
      <c r="M95" s="68">
        <f>'YTD Arrest - 60+'!C95</f>
        <v>1</v>
      </c>
      <c r="N95" s="23">
        <f>'Q1 Summary Arrest - 60+'!J95</f>
        <v>0</v>
      </c>
      <c r="O95" s="23">
        <f>'Q2 Summary Arrest - 60+'!J95</f>
        <v>0</v>
      </c>
      <c r="P95" s="23">
        <f>'Q3 Summary Arrest - 60+'!J95</f>
        <v>0</v>
      </c>
      <c r="Q95" s="23">
        <f>'Q4 Summary Arrest - 60+'!J95</f>
        <v>0</v>
      </c>
      <c r="R95" s="63">
        <f t="shared" si="86"/>
        <v>0</v>
      </c>
      <c r="S95" s="63">
        <f>'QTR Summary Arrest - 60+ (2)'!L95</f>
        <v>0</v>
      </c>
      <c r="T95" s="23">
        <f>'Jan-Jun Arrest - 60+'!P95</f>
        <v>0</v>
      </c>
      <c r="U95" s="23">
        <f>'Jul-Dec Arrest - 60+'!P95</f>
        <v>0</v>
      </c>
      <c r="V95" s="63">
        <f t="shared" si="87"/>
        <v>0</v>
      </c>
      <c r="W95" s="63">
        <f>'Monthly Arrest - 60+'!AB95</f>
        <v>0</v>
      </c>
      <c r="X95" s="68">
        <f>'YTD Arrest - 60+'!D95</f>
        <v>0</v>
      </c>
      <c r="Y95" s="35"/>
      <c r="Z95" s="20">
        <f>SUM(C95:X95)+SUM('[1]Arrest 25 - 59'!C89:I89)+SUM('[1]Arrest 18 - 24'!C89:I89)+SUM('[1]Arrest - under 18'!C89:H89)</f>
        <v>7</v>
      </c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</row>
    <row r="96" spans="1:47" s="37" customFormat="1" x14ac:dyDescent="0.25">
      <c r="A96" s="16"/>
      <c r="B96" s="38" t="s">
        <v>6</v>
      </c>
      <c r="C96" s="18">
        <f>'Q1 Summary Arrest - 60+'!F96</f>
        <v>0</v>
      </c>
      <c r="D96" s="18">
        <f>'Q2 Summary Arrest - 60+'!F96</f>
        <v>0</v>
      </c>
      <c r="E96" s="18">
        <f>'Q3 Summary Arrest - 60+'!F96</f>
        <v>0</v>
      </c>
      <c r="F96" s="18">
        <f>'Q4 Summary Arrest - 60+'!F96</f>
        <v>0</v>
      </c>
      <c r="G96" s="62">
        <f t="shared" si="84"/>
        <v>0</v>
      </c>
      <c r="H96" s="62">
        <f>'QTR Summary Arrest - 60+ (2)'!G96</f>
        <v>0</v>
      </c>
      <c r="I96" s="18">
        <f>'Jan-Jun Arrest - 60+'!I96</f>
        <v>0</v>
      </c>
      <c r="J96" s="18">
        <f>'Jul-Dec Arrest - 60+'!I96</f>
        <v>0</v>
      </c>
      <c r="K96" s="62">
        <f t="shared" si="85"/>
        <v>0</v>
      </c>
      <c r="L96" s="62">
        <f>'Monthly Arrest - 60+'!O96</f>
        <v>0</v>
      </c>
      <c r="M96" s="67">
        <f>'YTD Arrest - 60+'!C96</f>
        <v>0</v>
      </c>
      <c r="N96" s="18">
        <f>'Q1 Summary Arrest - 60+'!J96</f>
        <v>2</v>
      </c>
      <c r="O96" s="18">
        <f>'Q2 Summary Arrest - 60+'!J96</f>
        <v>0</v>
      </c>
      <c r="P96" s="18">
        <f>'Q3 Summary Arrest - 60+'!J96</f>
        <v>0</v>
      </c>
      <c r="Q96" s="18">
        <f>'Q4 Summary Arrest - 60+'!J96</f>
        <v>0</v>
      </c>
      <c r="R96" s="62">
        <f t="shared" si="86"/>
        <v>2</v>
      </c>
      <c r="S96" s="62">
        <f>'QTR Summary Arrest - 60+ (2)'!L96</f>
        <v>2</v>
      </c>
      <c r="T96" s="18">
        <f>'Jan-Jun Arrest - 60+'!P96</f>
        <v>2</v>
      </c>
      <c r="U96" s="18">
        <f>'Jul-Dec Arrest - 60+'!P96</f>
        <v>0</v>
      </c>
      <c r="V96" s="62">
        <f t="shared" si="87"/>
        <v>2</v>
      </c>
      <c r="W96" s="62">
        <f>'Monthly Arrest - 60+'!AB96</f>
        <v>2</v>
      </c>
      <c r="X96" s="67">
        <f>'YTD Arrest - 60+'!D96</f>
        <v>2</v>
      </c>
      <c r="Y96" s="35"/>
      <c r="Z96" s="20">
        <f>SUM(C96:X96)+SUM('[1]Arrest 25 - 59'!C90:I90)+SUM('[1]Arrest 18 - 24'!C90:I90)+SUM('[1]Arrest - under 18'!C90:H90)</f>
        <v>14</v>
      </c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</row>
    <row r="97" spans="1:47" s="37" customFormat="1" x14ac:dyDescent="0.25">
      <c r="A97" s="21" t="s">
        <v>50</v>
      </c>
      <c r="B97" s="39" t="s">
        <v>5</v>
      </c>
      <c r="C97" s="23">
        <f>'Q1 Summary Arrest - 60+'!F97</f>
        <v>0</v>
      </c>
      <c r="D97" s="23">
        <f>'Q2 Summary Arrest - 60+'!F97</f>
        <v>0</v>
      </c>
      <c r="E97" s="23">
        <f>'Q3 Summary Arrest - 60+'!F97</f>
        <v>0</v>
      </c>
      <c r="F97" s="23">
        <f>'Q4 Summary Arrest - 60+'!F97</f>
        <v>0</v>
      </c>
      <c r="G97" s="63">
        <f t="shared" si="84"/>
        <v>0</v>
      </c>
      <c r="H97" s="63">
        <f>'QTR Summary Arrest - 60+ (2)'!G97</f>
        <v>0</v>
      </c>
      <c r="I97" s="23">
        <f>'Jan-Jun Arrest - 60+'!I97</f>
        <v>0</v>
      </c>
      <c r="J97" s="23">
        <f>'Jul-Dec Arrest - 60+'!I97</f>
        <v>0</v>
      </c>
      <c r="K97" s="63">
        <f t="shared" si="85"/>
        <v>0</v>
      </c>
      <c r="L97" s="63">
        <f>'Monthly Arrest - 60+'!O97</f>
        <v>0</v>
      </c>
      <c r="M97" s="68">
        <f>'YTD Arrest - 60+'!C97</f>
        <v>0</v>
      </c>
      <c r="N97" s="23">
        <f>'Q1 Summary Arrest - 60+'!J97</f>
        <v>0</v>
      </c>
      <c r="O97" s="23">
        <f>'Q2 Summary Arrest - 60+'!J97</f>
        <v>0</v>
      </c>
      <c r="P97" s="23">
        <f>'Q3 Summary Arrest - 60+'!J97</f>
        <v>0</v>
      </c>
      <c r="Q97" s="23">
        <f>'Q4 Summary Arrest - 60+'!J97</f>
        <v>0</v>
      </c>
      <c r="R97" s="63">
        <f t="shared" si="86"/>
        <v>0</v>
      </c>
      <c r="S97" s="63">
        <f>'QTR Summary Arrest - 60+ (2)'!L97</f>
        <v>0</v>
      </c>
      <c r="T97" s="23">
        <f>'Jan-Jun Arrest - 60+'!P97</f>
        <v>0</v>
      </c>
      <c r="U97" s="23">
        <f>'Jul-Dec Arrest - 60+'!P97</f>
        <v>0</v>
      </c>
      <c r="V97" s="63">
        <f t="shared" si="87"/>
        <v>0</v>
      </c>
      <c r="W97" s="63">
        <f>'Monthly Arrest - 60+'!AB97</f>
        <v>0</v>
      </c>
      <c r="X97" s="68">
        <f>'YTD Arrest - 60+'!D97</f>
        <v>0</v>
      </c>
      <c r="Y97" s="35"/>
      <c r="Z97" s="20">
        <f>SUM(C97:X97)+SUM('[1]Arrest 25 - 59'!C91:I91)+SUM('[1]Arrest 18 - 24'!C91:I91)+SUM('[1]Arrest - under 18'!C91:H91)</f>
        <v>0</v>
      </c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</row>
    <row r="98" spans="1:47" s="37" customFormat="1" x14ac:dyDescent="0.25">
      <c r="A98" s="16"/>
      <c r="B98" s="38" t="s">
        <v>6</v>
      </c>
      <c r="C98" s="18">
        <f>'Q1 Summary Arrest - 60+'!F98</f>
        <v>0</v>
      </c>
      <c r="D98" s="18">
        <f>'Q2 Summary Arrest - 60+'!F98</f>
        <v>0</v>
      </c>
      <c r="E98" s="18">
        <f>'Q3 Summary Arrest - 60+'!F98</f>
        <v>0</v>
      </c>
      <c r="F98" s="18">
        <f>'Q4 Summary Arrest - 60+'!F98</f>
        <v>0</v>
      </c>
      <c r="G98" s="62">
        <f t="shared" si="84"/>
        <v>0</v>
      </c>
      <c r="H98" s="62">
        <f>'QTR Summary Arrest - 60+ (2)'!G98</f>
        <v>0</v>
      </c>
      <c r="I98" s="18">
        <f>'Jan-Jun Arrest - 60+'!I98</f>
        <v>0</v>
      </c>
      <c r="J98" s="18">
        <f>'Jul-Dec Arrest - 60+'!I98</f>
        <v>0</v>
      </c>
      <c r="K98" s="62">
        <f t="shared" si="85"/>
        <v>0</v>
      </c>
      <c r="L98" s="62">
        <f>'Monthly Arrest - 60+'!O98</f>
        <v>0</v>
      </c>
      <c r="M98" s="67">
        <f>'YTD Arrest - 60+'!C98</f>
        <v>0</v>
      </c>
      <c r="N98" s="18">
        <f>'Q1 Summary Arrest - 60+'!J98</f>
        <v>0</v>
      </c>
      <c r="O98" s="18">
        <f>'Q2 Summary Arrest - 60+'!J98</f>
        <v>0</v>
      </c>
      <c r="P98" s="18">
        <f>'Q3 Summary Arrest - 60+'!J98</f>
        <v>0</v>
      </c>
      <c r="Q98" s="18">
        <f>'Q4 Summary Arrest - 60+'!J98</f>
        <v>0</v>
      </c>
      <c r="R98" s="62">
        <f t="shared" si="86"/>
        <v>0</v>
      </c>
      <c r="S98" s="62">
        <f>'QTR Summary Arrest - 60+ (2)'!L98</f>
        <v>0</v>
      </c>
      <c r="T98" s="18">
        <f>'Jan-Jun Arrest - 60+'!P98</f>
        <v>0</v>
      </c>
      <c r="U98" s="18">
        <f>'Jul-Dec Arrest - 60+'!P98</f>
        <v>0</v>
      </c>
      <c r="V98" s="62">
        <f t="shared" si="87"/>
        <v>0</v>
      </c>
      <c r="W98" s="62">
        <f>'Monthly Arrest - 60+'!AB98</f>
        <v>0</v>
      </c>
      <c r="X98" s="67">
        <f>'YTD Arrest - 60+'!D98</f>
        <v>0</v>
      </c>
      <c r="Y98" s="35"/>
      <c r="Z98" s="20">
        <f>SUM(C98:X98)+SUM('[1]Arrest 25 - 59'!C92:I92)+SUM('[1]Arrest 18 - 24'!C92:I92)+SUM('[1]Arrest - under 18'!C92:H92)</f>
        <v>0</v>
      </c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</row>
    <row r="99" spans="1:47" s="37" customFormat="1" x14ac:dyDescent="0.25">
      <c r="A99" s="21" t="s">
        <v>51</v>
      </c>
      <c r="B99" s="39" t="s">
        <v>5</v>
      </c>
      <c r="C99" s="23">
        <f>'Q1 Summary Arrest - 60+'!F99</f>
        <v>0</v>
      </c>
      <c r="D99" s="23">
        <f>'Q2 Summary Arrest - 60+'!F99</f>
        <v>0</v>
      </c>
      <c r="E99" s="23">
        <f>'Q3 Summary Arrest - 60+'!F99</f>
        <v>0</v>
      </c>
      <c r="F99" s="23">
        <f>'Q4 Summary Arrest - 60+'!F99</f>
        <v>0</v>
      </c>
      <c r="G99" s="63">
        <f t="shared" si="84"/>
        <v>0</v>
      </c>
      <c r="H99" s="63">
        <f>'QTR Summary Arrest - 60+ (2)'!G99</f>
        <v>0</v>
      </c>
      <c r="I99" s="23">
        <f>'Jan-Jun Arrest - 60+'!I99</f>
        <v>0</v>
      </c>
      <c r="J99" s="23">
        <f>'Jul-Dec Arrest - 60+'!I99</f>
        <v>0</v>
      </c>
      <c r="K99" s="63">
        <f t="shared" si="85"/>
        <v>0</v>
      </c>
      <c r="L99" s="63">
        <f>'Monthly Arrest - 60+'!O99</f>
        <v>0</v>
      </c>
      <c r="M99" s="68">
        <f>'YTD Arrest - 60+'!C99</f>
        <v>0</v>
      </c>
      <c r="N99" s="23">
        <f>'Q1 Summary Arrest - 60+'!J99</f>
        <v>0</v>
      </c>
      <c r="O99" s="23">
        <f>'Q2 Summary Arrest - 60+'!J99</f>
        <v>0</v>
      </c>
      <c r="P99" s="23">
        <f>'Q3 Summary Arrest - 60+'!J99</f>
        <v>0</v>
      </c>
      <c r="Q99" s="23">
        <f>'Q4 Summary Arrest - 60+'!J99</f>
        <v>0</v>
      </c>
      <c r="R99" s="63">
        <f t="shared" si="86"/>
        <v>0</v>
      </c>
      <c r="S99" s="63">
        <f>'QTR Summary Arrest - 60+ (2)'!L99</f>
        <v>0</v>
      </c>
      <c r="T99" s="23">
        <f>'Jan-Jun Arrest - 60+'!P99</f>
        <v>0</v>
      </c>
      <c r="U99" s="23">
        <f>'Jul-Dec Arrest - 60+'!P99</f>
        <v>0</v>
      </c>
      <c r="V99" s="63">
        <f t="shared" si="87"/>
        <v>0</v>
      </c>
      <c r="W99" s="63">
        <f>'Monthly Arrest - 60+'!AB99</f>
        <v>0</v>
      </c>
      <c r="X99" s="68">
        <f>'YTD Arrest - 60+'!D99</f>
        <v>0</v>
      </c>
      <c r="Y99" s="35"/>
      <c r="Z99" s="20">
        <f>SUM(C99:X99)+SUM('[1]Arrest 25 - 59'!C93:I93)+SUM('[1]Arrest 18 - 24'!C93:I93)+SUM('[1]Arrest - under 18'!C93:H93)</f>
        <v>0</v>
      </c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</row>
    <row r="100" spans="1:47" s="36" customFormat="1" x14ac:dyDescent="0.25">
      <c r="A100" s="16"/>
      <c r="B100" s="38" t="s">
        <v>6</v>
      </c>
      <c r="C100" s="18">
        <f>'Q1 Summary Arrest - 60+'!F100</f>
        <v>0</v>
      </c>
      <c r="D100" s="18">
        <f>'Q2 Summary Arrest - 60+'!F100</f>
        <v>0</v>
      </c>
      <c r="E100" s="18">
        <f>'Q3 Summary Arrest - 60+'!F100</f>
        <v>0</v>
      </c>
      <c r="F100" s="18">
        <f>'Q4 Summary Arrest - 60+'!F100</f>
        <v>0</v>
      </c>
      <c r="G100" s="62">
        <f t="shared" si="84"/>
        <v>0</v>
      </c>
      <c r="H100" s="62">
        <f>'QTR Summary Arrest - 60+ (2)'!G100</f>
        <v>0</v>
      </c>
      <c r="I100" s="18">
        <f>'Jan-Jun Arrest - 60+'!I100</f>
        <v>0</v>
      </c>
      <c r="J100" s="18">
        <f>'Jul-Dec Arrest - 60+'!I100</f>
        <v>0</v>
      </c>
      <c r="K100" s="62">
        <f t="shared" si="85"/>
        <v>0</v>
      </c>
      <c r="L100" s="62">
        <f>'Monthly Arrest - 60+'!O100</f>
        <v>0</v>
      </c>
      <c r="M100" s="67">
        <f>'YTD Arrest - 60+'!C100</f>
        <v>0</v>
      </c>
      <c r="N100" s="18">
        <f>'Q1 Summary Arrest - 60+'!J100</f>
        <v>0</v>
      </c>
      <c r="O100" s="18">
        <f>'Q2 Summary Arrest - 60+'!J100</f>
        <v>0</v>
      </c>
      <c r="P100" s="18">
        <f>'Q3 Summary Arrest - 60+'!J100</f>
        <v>0</v>
      </c>
      <c r="Q100" s="18">
        <f>'Q4 Summary Arrest - 60+'!J100</f>
        <v>0</v>
      </c>
      <c r="R100" s="62">
        <f t="shared" si="86"/>
        <v>0</v>
      </c>
      <c r="S100" s="62">
        <f>'QTR Summary Arrest - 60+ (2)'!L100</f>
        <v>0</v>
      </c>
      <c r="T100" s="18">
        <f>'Jan-Jun Arrest - 60+'!P100</f>
        <v>0</v>
      </c>
      <c r="U100" s="18">
        <f>'Jul-Dec Arrest - 60+'!P100</f>
        <v>0</v>
      </c>
      <c r="V100" s="62">
        <f t="shared" si="87"/>
        <v>0</v>
      </c>
      <c r="W100" s="62">
        <f>'Monthly Arrest - 60+'!AB100</f>
        <v>0</v>
      </c>
      <c r="X100" s="67">
        <f>'YTD Arrest - 60+'!D100</f>
        <v>0</v>
      </c>
      <c r="Y100" s="35"/>
      <c r="Z100" s="20">
        <f>SUM(C100:X100)+SUM('[1]Arrest 25 - 59'!C94:I94)+SUM('[1]Arrest 18 - 24'!C94:I94)+SUM('[1]Arrest - under 18'!C94:H94)</f>
        <v>0</v>
      </c>
    </row>
    <row r="101" spans="1:47" s="36" customFormat="1" x14ac:dyDescent="0.25">
      <c r="A101" s="21" t="s">
        <v>52</v>
      </c>
      <c r="B101" s="39" t="s">
        <v>5</v>
      </c>
      <c r="C101" s="23">
        <f>'Q1 Summary Arrest - 60+'!F101</f>
        <v>0</v>
      </c>
      <c r="D101" s="23">
        <f>'Q2 Summary Arrest - 60+'!F101</f>
        <v>0</v>
      </c>
      <c r="E101" s="23">
        <f>'Q3 Summary Arrest - 60+'!F101</f>
        <v>0</v>
      </c>
      <c r="F101" s="23">
        <f>'Q4 Summary Arrest - 60+'!F101</f>
        <v>0</v>
      </c>
      <c r="G101" s="63">
        <f t="shared" si="84"/>
        <v>0</v>
      </c>
      <c r="H101" s="63">
        <f>'QTR Summary Arrest - 60+ (2)'!G101</f>
        <v>0</v>
      </c>
      <c r="I101" s="23">
        <f>'Jan-Jun Arrest - 60+'!I101</f>
        <v>0</v>
      </c>
      <c r="J101" s="23">
        <f>'Jul-Dec Arrest - 60+'!I101</f>
        <v>0</v>
      </c>
      <c r="K101" s="63">
        <f t="shared" si="85"/>
        <v>0</v>
      </c>
      <c r="L101" s="63">
        <f>'Monthly Arrest - 60+'!O101</f>
        <v>0</v>
      </c>
      <c r="M101" s="68">
        <f>'YTD Arrest - 60+'!C101</f>
        <v>0</v>
      </c>
      <c r="N101" s="23">
        <f>'Q1 Summary Arrest - 60+'!J101</f>
        <v>0</v>
      </c>
      <c r="O101" s="23">
        <f>'Q2 Summary Arrest - 60+'!J101</f>
        <v>0</v>
      </c>
      <c r="P101" s="23">
        <f>'Q3 Summary Arrest - 60+'!J101</f>
        <v>0</v>
      </c>
      <c r="Q101" s="23">
        <f>'Q4 Summary Arrest - 60+'!J101</f>
        <v>0</v>
      </c>
      <c r="R101" s="63">
        <f t="shared" si="86"/>
        <v>0</v>
      </c>
      <c r="S101" s="63">
        <f>'QTR Summary Arrest - 60+ (2)'!L101</f>
        <v>0</v>
      </c>
      <c r="T101" s="23">
        <f>'Jan-Jun Arrest - 60+'!P101</f>
        <v>0</v>
      </c>
      <c r="U101" s="23">
        <f>'Jul-Dec Arrest - 60+'!P101</f>
        <v>0</v>
      </c>
      <c r="V101" s="63">
        <f t="shared" si="87"/>
        <v>0</v>
      </c>
      <c r="W101" s="63">
        <f>'Monthly Arrest - 60+'!AB101</f>
        <v>0</v>
      </c>
      <c r="X101" s="68">
        <f>'YTD Arrest - 60+'!D101</f>
        <v>0</v>
      </c>
      <c r="Y101" s="35"/>
      <c r="Z101" s="20">
        <f>SUM(C101:X101)+SUM('[1]Arrest 25 - 59'!C95:I95)+SUM('[1]Arrest 18 - 24'!C95:I95)+SUM('[1]Arrest - under 18'!C95:H95)</f>
        <v>0</v>
      </c>
    </row>
    <row r="102" spans="1:47" s="36" customFormat="1" x14ac:dyDescent="0.25">
      <c r="A102" s="16"/>
      <c r="B102" s="38" t="s">
        <v>6</v>
      </c>
      <c r="C102" s="18">
        <f>'Q1 Summary Arrest - 60+'!F102</f>
        <v>0</v>
      </c>
      <c r="D102" s="18">
        <f>'Q2 Summary Arrest - 60+'!F102</f>
        <v>0</v>
      </c>
      <c r="E102" s="18">
        <f>'Q3 Summary Arrest - 60+'!F102</f>
        <v>0</v>
      </c>
      <c r="F102" s="18">
        <f>'Q4 Summary Arrest - 60+'!F102</f>
        <v>0</v>
      </c>
      <c r="G102" s="62">
        <f t="shared" si="84"/>
        <v>0</v>
      </c>
      <c r="H102" s="62">
        <f>'QTR Summary Arrest - 60+ (2)'!G102</f>
        <v>0</v>
      </c>
      <c r="I102" s="18">
        <f>'Jan-Jun Arrest - 60+'!I102</f>
        <v>0</v>
      </c>
      <c r="J102" s="18">
        <f>'Jul-Dec Arrest - 60+'!I102</f>
        <v>0</v>
      </c>
      <c r="K102" s="62">
        <f t="shared" si="85"/>
        <v>0</v>
      </c>
      <c r="L102" s="62">
        <f>'Monthly Arrest - 60+'!O102</f>
        <v>0</v>
      </c>
      <c r="M102" s="67">
        <f>'YTD Arrest - 60+'!C102</f>
        <v>0</v>
      </c>
      <c r="N102" s="18">
        <f>'Q1 Summary Arrest - 60+'!J102</f>
        <v>0</v>
      </c>
      <c r="O102" s="18">
        <f>'Q2 Summary Arrest - 60+'!J102</f>
        <v>1</v>
      </c>
      <c r="P102" s="18">
        <f>'Q3 Summary Arrest - 60+'!J102</f>
        <v>0</v>
      </c>
      <c r="Q102" s="18">
        <f>'Q4 Summary Arrest - 60+'!J102</f>
        <v>0</v>
      </c>
      <c r="R102" s="62">
        <f t="shared" si="86"/>
        <v>1</v>
      </c>
      <c r="S102" s="62">
        <f>'QTR Summary Arrest - 60+ (2)'!L102</f>
        <v>1</v>
      </c>
      <c r="T102" s="18">
        <f>'Jan-Jun Arrest - 60+'!P102</f>
        <v>1</v>
      </c>
      <c r="U102" s="18">
        <f>'Jul-Dec Arrest - 60+'!P102</f>
        <v>0</v>
      </c>
      <c r="V102" s="62">
        <f t="shared" si="87"/>
        <v>1</v>
      </c>
      <c r="W102" s="62">
        <f>'Monthly Arrest - 60+'!AB102</f>
        <v>1</v>
      </c>
      <c r="X102" s="67">
        <f>'YTD Arrest - 60+'!D102</f>
        <v>1</v>
      </c>
      <c r="Y102" s="35"/>
      <c r="Z102" s="20">
        <f>SUM(C102:X102)+SUM('[1]Arrest 25 - 59'!C96:I96)+SUM('[1]Arrest 18 - 24'!C96:I96)+SUM('[1]Arrest - under 18'!C96:H96)</f>
        <v>7</v>
      </c>
    </row>
    <row r="103" spans="1:47" s="36" customFormat="1" x14ac:dyDescent="0.25">
      <c r="A103" s="21" t="s">
        <v>53</v>
      </c>
      <c r="B103" s="39" t="s">
        <v>5</v>
      </c>
      <c r="C103" s="23">
        <f>'Q1 Summary Arrest - 60+'!F103</f>
        <v>0</v>
      </c>
      <c r="D103" s="23">
        <f>'Q2 Summary Arrest - 60+'!F103</f>
        <v>0</v>
      </c>
      <c r="E103" s="23">
        <f>'Q3 Summary Arrest - 60+'!F103</f>
        <v>0</v>
      </c>
      <c r="F103" s="23">
        <f>'Q4 Summary Arrest - 60+'!F103</f>
        <v>0</v>
      </c>
      <c r="G103" s="63">
        <f t="shared" si="84"/>
        <v>0</v>
      </c>
      <c r="H103" s="63">
        <f>'QTR Summary Arrest - 60+ (2)'!G103</f>
        <v>0</v>
      </c>
      <c r="I103" s="23">
        <f>'Jan-Jun Arrest - 60+'!I103</f>
        <v>0</v>
      </c>
      <c r="J103" s="23">
        <f>'Jul-Dec Arrest - 60+'!I103</f>
        <v>0</v>
      </c>
      <c r="K103" s="63">
        <f t="shared" si="85"/>
        <v>0</v>
      </c>
      <c r="L103" s="63">
        <f>'Monthly Arrest - 60+'!O103</f>
        <v>0</v>
      </c>
      <c r="M103" s="68">
        <f>'YTD Arrest - 60+'!C103</f>
        <v>0</v>
      </c>
      <c r="N103" s="23">
        <f>'Q1 Summary Arrest - 60+'!J103</f>
        <v>0</v>
      </c>
      <c r="O103" s="23">
        <f>'Q2 Summary Arrest - 60+'!J103</f>
        <v>0</v>
      </c>
      <c r="P103" s="23">
        <f>'Q3 Summary Arrest - 60+'!J103</f>
        <v>0</v>
      </c>
      <c r="Q103" s="23">
        <f>'Q4 Summary Arrest - 60+'!J103</f>
        <v>0</v>
      </c>
      <c r="R103" s="63">
        <f t="shared" si="86"/>
        <v>0</v>
      </c>
      <c r="S103" s="63">
        <f>'QTR Summary Arrest - 60+ (2)'!L103</f>
        <v>0</v>
      </c>
      <c r="T103" s="23">
        <f>'Jan-Jun Arrest - 60+'!P103</f>
        <v>0</v>
      </c>
      <c r="U103" s="23">
        <f>'Jul-Dec Arrest - 60+'!P103</f>
        <v>0</v>
      </c>
      <c r="V103" s="63">
        <f t="shared" si="87"/>
        <v>0</v>
      </c>
      <c r="W103" s="63">
        <f>'Monthly Arrest - 60+'!AB103</f>
        <v>0</v>
      </c>
      <c r="X103" s="68">
        <f>'YTD Arrest - 60+'!D103</f>
        <v>0</v>
      </c>
      <c r="Y103" s="35"/>
      <c r="Z103" s="20">
        <f>SUM(C103:X103)+SUM('[1]Arrest 25 - 59'!C97:I97)+SUM('[1]Arrest 18 - 24'!C97:I97)+SUM('[1]Arrest - under 18'!C97:H97)</f>
        <v>0</v>
      </c>
    </row>
    <row r="104" spans="1:47" s="36" customFormat="1" x14ac:dyDescent="0.25">
      <c r="A104" s="16"/>
      <c r="B104" s="38" t="s">
        <v>6</v>
      </c>
      <c r="C104" s="18">
        <f>'Q1 Summary Arrest - 60+'!F104</f>
        <v>0</v>
      </c>
      <c r="D104" s="18">
        <f>'Q2 Summary Arrest - 60+'!F104</f>
        <v>0</v>
      </c>
      <c r="E104" s="18">
        <f>'Q3 Summary Arrest - 60+'!F104</f>
        <v>0</v>
      </c>
      <c r="F104" s="18">
        <f>'Q4 Summary Arrest - 60+'!F104</f>
        <v>0</v>
      </c>
      <c r="G104" s="62">
        <f t="shared" si="84"/>
        <v>0</v>
      </c>
      <c r="H104" s="62">
        <f>'QTR Summary Arrest - 60+ (2)'!G104</f>
        <v>0</v>
      </c>
      <c r="I104" s="18">
        <f>'Jan-Jun Arrest - 60+'!I104</f>
        <v>0</v>
      </c>
      <c r="J104" s="18">
        <f>'Jul-Dec Arrest - 60+'!I104</f>
        <v>0</v>
      </c>
      <c r="K104" s="62">
        <f t="shared" si="85"/>
        <v>0</v>
      </c>
      <c r="L104" s="62">
        <f>'Monthly Arrest - 60+'!O104</f>
        <v>0</v>
      </c>
      <c r="M104" s="67">
        <f>'YTD Arrest - 60+'!C104</f>
        <v>0</v>
      </c>
      <c r="N104" s="18">
        <f>'Q1 Summary Arrest - 60+'!J104</f>
        <v>0</v>
      </c>
      <c r="O104" s="18">
        <f>'Q2 Summary Arrest - 60+'!J104</f>
        <v>0</v>
      </c>
      <c r="P104" s="18">
        <f>'Q3 Summary Arrest - 60+'!J104</f>
        <v>0</v>
      </c>
      <c r="Q104" s="18">
        <f>'Q4 Summary Arrest - 60+'!J104</f>
        <v>0</v>
      </c>
      <c r="R104" s="62">
        <f t="shared" si="86"/>
        <v>0</v>
      </c>
      <c r="S104" s="62">
        <f>'QTR Summary Arrest - 60+ (2)'!L104</f>
        <v>0</v>
      </c>
      <c r="T104" s="18">
        <f>'Jan-Jun Arrest - 60+'!P104</f>
        <v>0</v>
      </c>
      <c r="U104" s="18">
        <f>'Jul-Dec Arrest - 60+'!P104</f>
        <v>0</v>
      </c>
      <c r="V104" s="62">
        <f t="shared" si="87"/>
        <v>0</v>
      </c>
      <c r="W104" s="62">
        <f>'Monthly Arrest - 60+'!AB104</f>
        <v>0</v>
      </c>
      <c r="X104" s="67">
        <f>'YTD Arrest - 60+'!D104</f>
        <v>0</v>
      </c>
      <c r="Y104" s="35"/>
      <c r="Z104" s="20">
        <f>SUM(C104:X104)+SUM('[1]Arrest 25 - 59'!C98:I98)+SUM('[1]Arrest 18 - 24'!C98:I98)+SUM('[1]Arrest - under 18'!C98:H98)</f>
        <v>0</v>
      </c>
    </row>
    <row r="105" spans="1:47" s="36" customFormat="1" x14ac:dyDescent="0.25">
      <c r="A105" s="21" t="s">
        <v>54</v>
      </c>
      <c r="B105" s="39" t="s">
        <v>5</v>
      </c>
      <c r="C105" s="23">
        <f>'Q1 Summary Arrest - 60+'!F105</f>
        <v>8</v>
      </c>
      <c r="D105" s="23">
        <f>'Q2 Summary Arrest - 60+'!F105</f>
        <v>12</v>
      </c>
      <c r="E105" s="23">
        <f>'Q3 Summary Arrest - 60+'!F105</f>
        <v>0</v>
      </c>
      <c r="F105" s="23">
        <f>'Q4 Summary Arrest - 60+'!F105</f>
        <v>0</v>
      </c>
      <c r="G105" s="63">
        <f t="shared" si="84"/>
        <v>20</v>
      </c>
      <c r="H105" s="63">
        <f>'QTR Summary Arrest - 60+ (2)'!G105</f>
        <v>20</v>
      </c>
      <c r="I105" s="23">
        <f>'Jan-Jun Arrest - 60+'!I105</f>
        <v>20</v>
      </c>
      <c r="J105" s="23">
        <f>'Jul-Dec Arrest - 60+'!I105</f>
        <v>0</v>
      </c>
      <c r="K105" s="63">
        <f t="shared" si="85"/>
        <v>20</v>
      </c>
      <c r="L105" s="63">
        <f>'Monthly Arrest - 60+'!O105</f>
        <v>20</v>
      </c>
      <c r="M105" s="68">
        <f>'YTD Arrest - 60+'!C105</f>
        <v>20</v>
      </c>
      <c r="N105" s="23">
        <f>'Q1 Summary Arrest - 60+'!J105</f>
        <v>9</v>
      </c>
      <c r="O105" s="23">
        <f>'Q2 Summary Arrest - 60+'!J105</f>
        <v>4</v>
      </c>
      <c r="P105" s="23">
        <f>'Q3 Summary Arrest - 60+'!J105</f>
        <v>0</v>
      </c>
      <c r="Q105" s="23">
        <f>'Q4 Summary Arrest - 60+'!J105</f>
        <v>0</v>
      </c>
      <c r="R105" s="63">
        <f t="shared" si="86"/>
        <v>13</v>
      </c>
      <c r="S105" s="63">
        <f>'QTR Summary Arrest - 60+ (2)'!L105</f>
        <v>13</v>
      </c>
      <c r="T105" s="23">
        <f>'Jan-Jun Arrest - 60+'!P105</f>
        <v>13</v>
      </c>
      <c r="U105" s="23">
        <f>'Jul-Dec Arrest - 60+'!P105</f>
        <v>0</v>
      </c>
      <c r="V105" s="63">
        <f t="shared" si="87"/>
        <v>13</v>
      </c>
      <c r="W105" s="63">
        <f>'Monthly Arrest - 60+'!AB105</f>
        <v>13</v>
      </c>
      <c r="X105" s="68">
        <f>'YTD Arrest - 60+'!D105</f>
        <v>13</v>
      </c>
      <c r="Y105" s="35"/>
      <c r="Z105" s="20">
        <f>SUM(C105:X105)+SUM('[1]Arrest 25 - 59'!C99:I99)+SUM('[1]Arrest 18 - 24'!C99:I99)+SUM('[1]Arrest - under 18'!C99:H99)</f>
        <v>231</v>
      </c>
    </row>
    <row r="106" spans="1:47" s="36" customFormat="1" x14ac:dyDescent="0.25">
      <c r="A106" s="16"/>
      <c r="B106" s="38" t="s">
        <v>6</v>
      </c>
      <c r="C106" s="18">
        <f>'Q1 Summary Arrest - 60+'!F106</f>
        <v>3</v>
      </c>
      <c r="D106" s="18">
        <f>'Q2 Summary Arrest - 60+'!F106</f>
        <v>1</v>
      </c>
      <c r="E106" s="18">
        <f>'Q3 Summary Arrest - 60+'!F106</f>
        <v>0</v>
      </c>
      <c r="F106" s="18">
        <f>'Q4 Summary Arrest - 60+'!F106</f>
        <v>0</v>
      </c>
      <c r="G106" s="62">
        <f t="shared" si="84"/>
        <v>4</v>
      </c>
      <c r="H106" s="62">
        <f>'QTR Summary Arrest - 60+ (2)'!G106</f>
        <v>4</v>
      </c>
      <c r="I106" s="18">
        <f>'Jan-Jun Arrest - 60+'!I106</f>
        <v>4</v>
      </c>
      <c r="J106" s="18">
        <f>'Jul-Dec Arrest - 60+'!I106</f>
        <v>0</v>
      </c>
      <c r="K106" s="62">
        <f t="shared" si="85"/>
        <v>4</v>
      </c>
      <c r="L106" s="62">
        <f>'Monthly Arrest - 60+'!O106</f>
        <v>4</v>
      </c>
      <c r="M106" s="67">
        <f>'YTD Arrest - 60+'!C106</f>
        <v>4</v>
      </c>
      <c r="N106" s="18">
        <f>'Q1 Summary Arrest - 60+'!J106</f>
        <v>1</v>
      </c>
      <c r="O106" s="18">
        <f>'Q2 Summary Arrest - 60+'!J106</f>
        <v>3</v>
      </c>
      <c r="P106" s="18">
        <f>'Q3 Summary Arrest - 60+'!J106</f>
        <v>0</v>
      </c>
      <c r="Q106" s="18">
        <f>'Q4 Summary Arrest - 60+'!J106</f>
        <v>0</v>
      </c>
      <c r="R106" s="62">
        <f t="shared" si="86"/>
        <v>4</v>
      </c>
      <c r="S106" s="62">
        <f>'QTR Summary Arrest - 60+ (2)'!L106</f>
        <v>4</v>
      </c>
      <c r="T106" s="18">
        <f>'Jan-Jun Arrest - 60+'!P106</f>
        <v>4</v>
      </c>
      <c r="U106" s="18">
        <f>'Jul-Dec Arrest - 60+'!P106</f>
        <v>0</v>
      </c>
      <c r="V106" s="62">
        <f t="shared" si="87"/>
        <v>4</v>
      </c>
      <c r="W106" s="62">
        <f>'Monthly Arrest - 60+'!AB106</f>
        <v>4</v>
      </c>
      <c r="X106" s="67">
        <f>'YTD Arrest - 60+'!D106</f>
        <v>4</v>
      </c>
      <c r="Y106" s="35"/>
      <c r="Z106" s="20">
        <f>SUM(C106:X106)+SUM('[1]Arrest 25 - 59'!C100:I100)+SUM('[1]Arrest 18 - 24'!C100:I100)+SUM('[1]Arrest - under 18'!C100:H100)</f>
        <v>56</v>
      </c>
    </row>
    <row r="107" spans="1:47" s="36" customFormat="1" x14ac:dyDescent="0.25">
      <c r="A107" s="21" t="s">
        <v>55</v>
      </c>
      <c r="B107" s="39" t="s">
        <v>5</v>
      </c>
      <c r="C107" s="23">
        <f>'Q1 Summary Arrest - 60+'!F107</f>
        <v>0</v>
      </c>
      <c r="D107" s="23">
        <f>'Q2 Summary Arrest - 60+'!F107</f>
        <v>0</v>
      </c>
      <c r="E107" s="23">
        <f>'Q3 Summary Arrest - 60+'!F107</f>
        <v>0</v>
      </c>
      <c r="F107" s="23">
        <f>'Q4 Summary Arrest - 60+'!F107</f>
        <v>0</v>
      </c>
      <c r="G107" s="63">
        <f t="shared" si="84"/>
        <v>0</v>
      </c>
      <c r="H107" s="63">
        <f>'QTR Summary Arrest - 60+ (2)'!G107</f>
        <v>0</v>
      </c>
      <c r="I107" s="23">
        <f>'Jan-Jun Arrest - 60+'!I107</f>
        <v>0</v>
      </c>
      <c r="J107" s="23">
        <f>'Jul-Dec Arrest - 60+'!I107</f>
        <v>0</v>
      </c>
      <c r="K107" s="63">
        <f t="shared" si="85"/>
        <v>0</v>
      </c>
      <c r="L107" s="63">
        <f>'Monthly Arrest - 60+'!O107</f>
        <v>0</v>
      </c>
      <c r="M107" s="68">
        <f>'YTD Arrest - 60+'!C107</f>
        <v>0</v>
      </c>
      <c r="N107" s="23">
        <f>'Q1 Summary Arrest - 60+'!J107</f>
        <v>0</v>
      </c>
      <c r="O107" s="23">
        <f>'Q2 Summary Arrest - 60+'!J107</f>
        <v>0</v>
      </c>
      <c r="P107" s="23">
        <f>'Q3 Summary Arrest - 60+'!J107</f>
        <v>0</v>
      </c>
      <c r="Q107" s="23">
        <f>'Q4 Summary Arrest - 60+'!J107</f>
        <v>0</v>
      </c>
      <c r="R107" s="63">
        <f t="shared" si="86"/>
        <v>0</v>
      </c>
      <c r="S107" s="63">
        <f>'QTR Summary Arrest - 60+ (2)'!L107</f>
        <v>0</v>
      </c>
      <c r="T107" s="23">
        <f>'Jan-Jun Arrest - 60+'!P107</f>
        <v>0</v>
      </c>
      <c r="U107" s="23">
        <f>'Jul-Dec Arrest - 60+'!P107</f>
        <v>0</v>
      </c>
      <c r="V107" s="63">
        <f t="shared" si="87"/>
        <v>0</v>
      </c>
      <c r="W107" s="63">
        <f>'Monthly Arrest - 60+'!AB107</f>
        <v>0</v>
      </c>
      <c r="X107" s="68">
        <f>'YTD Arrest - 60+'!D107</f>
        <v>0</v>
      </c>
      <c r="Y107" s="35"/>
      <c r="Z107" s="20">
        <f>SUM(C107:X107)+SUM('[1]Arrest 25 - 59'!C101:I101)+SUM('[1]Arrest 18 - 24'!C101:I101)+SUM('[1]Arrest - under 18'!C101:H101)</f>
        <v>0</v>
      </c>
    </row>
    <row r="108" spans="1:47" s="36" customFormat="1" ht="15.75" thickBot="1" x14ac:dyDescent="0.3">
      <c r="A108" s="25"/>
      <c r="B108" s="40" t="s">
        <v>6</v>
      </c>
      <c r="C108" s="27">
        <f>'Q1 Summary Arrest - 60+'!F108</f>
        <v>0</v>
      </c>
      <c r="D108" s="27">
        <f>'Q2 Summary Arrest - 60+'!F108</f>
        <v>0</v>
      </c>
      <c r="E108" s="27">
        <f>'Q3 Summary Arrest - 60+'!F108</f>
        <v>0</v>
      </c>
      <c r="F108" s="27">
        <f>'Q4 Summary Arrest - 60+'!F108</f>
        <v>0</v>
      </c>
      <c r="G108" s="64">
        <f t="shared" si="84"/>
        <v>0</v>
      </c>
      <c r="H108" s="64">
        <f>'QTR Summary Arrest - 60+ (2)'!G108</f>
        <v>0</v>
      </c>
      <c r="I108" s="27">
        <f>'Jan-Jun Arrest - 60+'!I108</f>
        <v>0</v>
      </c>
      <c r="J108" s="27">
        <f>'Jul-Dec Arrest - 60+'!I108</f>
        <v>0</v>
      </c>
      <c r="K108" s="64">
        <f t="shared" si="85"/>
        <v>0</v>
      </c>
      <c r="L108" s="64">
        <f>'Monthly Arrest - 60+'!O108</f>
        <v>0</v>
      </c>
      <c r="M108" s="69">
        <f>'YTD Arrest - 60+'!C108</f>
        <v>0</v>
      </c>
      <c r="N108" s="27">
        <f>'Q1 Summary Arrest - 60+'!J108</f>
        <v>0</v>
      </c>
      <c r="O108" s="27">
        <f>'Q2 Summary Arrest - 60+'!J108</f>
        <v>0</v>
      </c>
      <c r="P108" s="27">
        <f>'Q3 Summary Arrest - 60+'!J108</f>
        <v>0</v>
      </c>
      <c r="Q108" s="27">
        <f>'Q4 Summary Arrest - 60+'!J108</f>
        <v>0</v>
      </c>
      <c r="R108" s="64">
        <f t="shared" si="86"/>
        <v>0</v>
      </c>
      <c r="S108" s="64">
        <f>'QTR Summary Arrest - 60+ (2)'!L108</f>
        <v>0</v>
      </c>
      <c r="T108" s="27">
        <f>'Jan-Jun Arrest - 60+'!P108</f>
        <v>0</v>
      </c>
      <c r="U108" s="27">
        <f>'Jul-Dec Arrest - 60+'!P108</f>
        <v>0</v>
      </c>
      <c r="V108" s="64">
        <f t="shared" si="87"/>
        <v>0</v>
      </c>
      <c r="W108" s="64">
        <f>'Monthly Arrest - 60+'!AB108</f>
        <v>0</v>
      </c>
      <c r="X108" s="69">
        <f>'YTD Arrest - 60+'!D108</f>
        <v>0</v>
      </c>
      <c r="Y108" s="35"/>
      <c r="Z108" s="29">
        <f>SUM(C108:X108)+SUM('[1]Arrest 25 - 59'!C102:I102)+SUM('[1]Arrest 18 - 24'!C102:I102)+SUM('[1]Arrest - under 18'!C102:H102)</f>
        <v>0</v>
      </c>
    </row>
    <row r="109" spans="1:47" s="36" customFormat="1" ht="15.75" thickTop="1" x14ac:dyDescent="0.25">
      <c r="A109" s="30" t="s">
        <v>56</v>
      </c>
      <c r="B109" s="31" t="s">
        <v>5</v>
      </c>
      <c r="C109" s="32">
        <f>C93+C95+C97+C99+C101+C103+C105+C107</f>
        <v>9</v>
      </c>
      <c r="D109" s="32">
        <f t="shared" ref="D109:L110" si="88">D93+D95+D97+D99+D101+D103+D105+D107</f>
        <v>12</v>
      </c>
      <c r="E109" s="32">
        <f t="shared" si="88"/>
        <v>0</v>
      </c>
      <c r="F109" s="32">
        <f t="shared" si="88"/>
        <v>0</v>
      </c>
      <c r="G109" s="65">
        <f t="shared" si="88"/>
        <v>21</v>
      </c>
      <c r="H109" s="65">
        <f t="shared" si="88"/>
        <v>21</v>
      </c>
      <c r="I109" s="32">
        <f t="shared" si="88"/>
        <v>21</v>
      </c>
      <c r="J109" s="32">
        <f t="shared" si="88"/>
        <v>0</v>
      </c>
      <c r="K109" s="65">
        <f t="shared" si="88"/>
        <v>21</v>
      </c>
      <c r="L109" s="65">
        <f t="shared" si="88"/>
        <v>21</v>
      </c>
      <c r="M109" s="70">
        <f t="shared" ref="M109" si="89">M93+M95+M97+M99+M101+M103+M105+M107</f>
        <v>21</v>
      </c>
      <c r="N109" s="32">
        <f>N93+N95+N97+N99+N101+N103+N105+N107</f>
        <v>9</v>
      </c>
      <c r="O109" s="32">
        <f t="shared" ref="O109:W109" si="90">O93+O95+O97+O99+O101+O103+O105+O107</f>
        <v>4</v>
      </c>
      <c r="P109" s="32">
        <f t="shared" si="90"/>
        <v>0</v>
      </c>
      <c r="Q109" s="32">
        <f t="shared" si="90"/>
        <v>0</v>
      </c>
      <c r="R109" s="65">
        <f t="shared" si="90"/>
        <v>13</v>
      </c>
      <c r="S109" s="65">
        <f t="shared" si="90"/>
        <v>13</v>
      </c>
      <c r="T109" s="32">
        <f t="shared" si="90"/>
        <v>13</v>
      </c>
      <c r="U109" s="32">
        <f t="shared" si="90"/>
        <v>0</v>
      </c>
      <c r="V109" s="65">
        <f t="shared" si="90"/>
        <v>13</v>
      </c>
      <c r="W109" s="65">
        <f t="shared" si="90"/>
        <v>13</v>
      </c>
      <c r="X109" s="70">
        <f t="shared" ref="X109" si="91">X93+X95+X97+X99+X101+X103+X105+X107</f>
        <v>13</v>
      </c>
      <c r="Y109" s="35"/>
      <c r="Z109" s="9">
        <f>SUM(C109:X109)+SUM('[1]Arrest 25 - 59'!C103:I103)+SUM('[1]Arrest 18 - 24'!C103:I103)+SUM('[1]Arrest - under 18'!C103:H103)</f>
        <v>238</v>
      </c>
    </row>
    <row r="110" spans="1:47" s="36" customFormat="1" x14ac:dyDescent="0.25">
      <c r="A110" s="30"/>
      <c r="B110" s="31" t="s">
        <v>6</v>
      </c>
      <c r="C110" s="32">
        <f>C94+C96+C98+C100+C102+C104+C106+C108</f>
        <v>3</v>
      </c>
      <c r="D110" s="32">
        <f t="shared" si="88"/>
        <v>1</v>
      </c>
      <c r="E110" s="32">
        <f t="shared" si="88"/>
        <v>0</v>
      </c>
      <c r="F110" s="32">
        <f t="shared" si="88"/>
        <v>0</v>
      </c>
      <c r="G110" s="65">
        <f t="shared" si="88"/>
        <v>4</v>
      </c>
      <c r="H110" s="65">
        <f t="shared" si="88"/>
        <v>4</v>
      </c>
      <c r="I110" s="32">
        <f t="shared" si="88"/>
        <v>4</v>
      </c>
      <c r="J110" s="32">
        <f t="shared" si="88"/>
        <v>0</v>
      </c>
      <c r="K110" s="65">
        <f t="shared" si="88"/>
        <v>4</v>
      </c>
      <c r="L110" s="65">
        <f t="shared" si="88"/>
        <v>4</v>
      </c>
      <c r="M110" s="70">
        <f t="shared" ref="M110" si="92">M94+M96+M98+M100+M102+M104+M106+M108</f>
        <v>4</v>
      </c>
      <c r="N110" s="32">
        <f>N94+N96+N98+N100+N102+N104+N106+N108</f>
        <v>3</v>
      </c>
      <c r="O110" s="32">
        <f t="shared" ref="O110:W110" si="93">O94+O96+O98+O100+O102+O104+O106+O108</f>
        <v>4</v>
      </c>
      <c r="P110" s="32">
        <f t="shared" si="93"/>
        <v>0</v>
      </c>
      <c r="Q110" s="32">
        <f t="shared" si="93"/>
        <v>0</v>
      </c>
      <c r="R110" s="65">
        <f t="shared" si="93"/>
        <v>7</v>
      </c>
      <c r="S110" s="65">
        <f t="shared" si="93"/>
        <v>7</v>
      </c>
      <c r="T110" s="32">
        <f t="shared" si="93"/>
        <v>7</v>
      </c>
      <c r="U110" s="32">
        <f t="shared" si="93"/>
        <v>0</v>
      </c>
      <c r="V110" s="65">
        <f t="shared" si="93"/>
        <v>7</v>
      </c>
      <c r="W110" s="65">
        <f t="shared" si="93"/>
        <v>7</v>
      </c>
      <c r="X110" s="70">
        <f t="shared" ref="X110" si="94">X94+X96+X98+X100+X102+X104+X106+X108</f>
        <v>7</v>
      </c>
      <c r="Y110" s="35"/>
      <c r="Z110" s="9">
        <f>SUM(C110:X110)+SUM('[1]Arrest 25 - 59'!C104:I104)+SUM('[1]Arrest 18 - 24'!C104:I104)+SUM('[1]Arrest - under 18'!C104:H104)</f>
        <v>77</v>
      </c>
    </row>
    <row r="111" spans="1:47" s="36" customFormat="1" x14ac:dyDescent="0.25">
      <c r="A111" s="33"/>
      <c r="B111" s="39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35"/>
      <c r="Z111" s="56"/>
    </row>
    <row r="112" spans="1:47" s="10" customFormat="1" x14ac:dyDescent="0.25">
      <c r="A112" s="49" t="s">
        <v>57</v>
      </c>
      <c r="B112" s="55"/>
      <c r="C112" s="51" t="s">
        <v>1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 t="s">
        <v>2</v>
      </c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8"/>
      <c r="Z112" s="9" t="s">
        <v>3</v>
      </c>
    </row>
    <row r="113" spans="1:47" s="10" customFormat="1" ht="15.75" thickBot="1" x14ac:dyDescent="0.3">
      <c r="A113" s="5"/>
      <c r="B113" s="6"/>
      <c r="C113" s="7" t="s">
        <v>61</v>
      </c>
      <c r="D113" s="7" t="s">
        <v>62</v>
      </c>
      <c r="E113" s="7" t="s">
        <v>63</v>
      </c>
      <c r="F113" s="7" t="s">
        <v>64</v>
      </c>
      <c r="G113" s="60" t="s">
        <v>74</v>
      </c>
      <c r="H113" s="60" t="s">
        <v>75</v>
      </c>
      <c r="I113" s="7" t="s">
        <v>76</v>
      </c>
      <c r="J113" s="7" t="s">
        <v>77</v>
      </c>
      <c r="K113" s="60" t="s">
        <v>74</v>
      </c>
      <c r="L113" s="60" t="s">
        <v>78</v>
      </c>
      <c r="M113" s="60" t="s">
        <v>78</v>
      </c>
      <c r="N113" s="7" t="s">
        <v>61</v>
      </c>
      <c r="O113" s="7" t="s">
        <v>62</v>
      </c>
      <c r="P113" s="7" t="s">
        <v>63</v>
      </c>
      <c r="Q113" s="7" t="s">
        <v>64</v>
      </c>
      <c r="R113" s="60" t="s">
        <v>74</v>
      </c>
      <c r="S113" s="60" t="s">
        <v>75</v>
      </c>
      <c r="T113" s="7" t="s">
        <v>76</v>
      </c>
      <c r="U113" s="7" t="s">
        <v>77</v>
      </c>
      <c r="V113" s="60" t="s">
        <v>74</v>
      </c>
      <c r="W113" s="60" t="s">
        <v>78</v>
      </c>
      <c r="X113" s="60" t="s">
        <v>78</v>
      </c>
      <c r="Y113" s="8"/>
      <c r="Z113" s="9"/>
    </row>
    <row r="114" spans="1:47" s="36" customFormat="1" ht="15.75" thickTop="1" x14ac:dyDescent="0.25">
      <c r="A114" s="11" t="s">
        <v>58</v>
      </c>
      <c r="B114" s="12" t="s">
        <v>5</v>
      </c>
      <c r="C114" s="13">
        <f>'Q1 Summary Arrest - 60+'!F114</f>
        <v>0</v>
      </c>
      <c r="D114" s="13">
        <f>'Q2 Summary Arrest - 60+'!F114</f>
        <v>0</v>
      </c>
      <c r="E114" s="13">
        <f>'Q3 Summary Arrest - 60+'!F114</f>
        <v>0</v>
      </c>
      <c r="F114" s="13">
        <f>'Q4 Summary Arrest - 60+'!F114</f>
        <v>0</v>
      </c>
      <c r="G114" s="61">
        <f t="shared" ref="G114:G117" si="95">SUM(C114:F114)</f>
        <v>0</v>
      </c>
      <c r="H114" s="61">
        <f>'QTR Summary Arrest - 60+ (2)'!G114</f>
        <v>0</v>
      </c>
      <c r="I114" s="13">
        <f>'Jan-Jun Arrest - 60+'!I114</f>
        <v>0</v>
      </c>
      <c r="J114" s="13">
        <f>'Jul-Dec Arrest - 60+'!I114</f>
        <v>0</v>
      </c>
      <c r="K114" s="61">
        <f t="shared" ref="K114:K117" si="96">J114+I114</f>
        <v>0</v>
      </c>
      <c r="L114" s="61">
        <f>'Monthly Arrest - 60+'!O114</f>
        <v>0</v>
      </c>
      <c r="M114" s="66">
        <f>'YTD Arrest - 60+'!C114</f>
        <v>0</v>
      </c>
      <c r="N114" s="13">
        <f>'Q1 Summary Arrest - 60+'!J114</f>
        <v>0</v>
      </c>
      <c r="O114" s="13">
        <f>'Q2 Summary Arrest - 60+'!J114</f>
        <v>0</v>
      </c>
      <c r="P114" s="13">
        <f>'Q3 Summary Arrest - 60+'!J114</f>
        <v>0</v>
      </c>
      <c r="Q114" s="13">
        <f>'Q4 Summary Arrest - 60+'!J114</f>
        <v>0</v>
      </c>
      <c r="R114" s="61">
        <f t="shared" ref="R114:R117" si="97">SUM(N114:Q114)</f>
        <v>0</v>
      </c>
      <c r="S114" s="61">
        <f>'QTR Summary Arrest - 60+ (2)'!L114</f>
        <v>0</v>
      </c>
      <c r="T114" s="13">
        <f>'Jan-Jun Arrest - 60+'!P114</f>
        <v>0</v>
      </c>
      <c r="U114" s="13">
        <f>'Jul-Dec Arrest - 60+'!P114</f>
        <v>0</v>
      </c>
      <c r="V114" s="61">
        <f t="shared" ref="V114:V117" si="98">U114+T114</f>
        <v>0</v>
      </c>
      <c r="W114" s="61">
        <f>'Monthly Arrest - 60+'!AB114</f>
        <v>0</v>
      </c>
      <c r="X114" s="66">
        <f>'YTD Arrest - 60+'!D114</f>
        <v>0</v>
      </c>
      <c r="Y114" s="35"/>
      <c r="Z114" s="15">
        <f>SUM(C114:X114)+SUM('[1]Arrest 25 - 59'!C107:I107)+SUM('[1]Arrest 18 - 24'!C107:I107)+SUM('[1]Arrest - under 18'!C107:H107)</f>
        <v>0</v>
      </c>
    </row>
    <row r="115" spans="1:47" s="36" customFormat="1" x14ac:dyDescent="0.25">
      <c r="A115" s="16"/>
      <c r="B115" s="17" t="s">
        <v>6</v>
      </c>
      <c r="C115" s="18">
        <f>'Q1 Summary Arrest - 60+'!F115</f>
        <v>0</v>
      </c>
      <c r="D115" s="18">
        <f>'Q2 Summary Arrest - 60+'!F115</f>
        <v>0</v>
      </c>
      <c r="E115" s="18">
        <f>'Q3 Summary Arrest - 60+'!F115</f>
        <v>0</v>
      </c>
      <c r="F115" s="18">
        <f>'Q4 Summary Arrest - 60+'!F115</f>
        <v>0</v>
      </c>
      <c r="G115" s="62">
        <f t="shared" si="95"/>
        <v>0</v>
      </c>
      <c r="H115" s="62">
        <f>'QTR Summary Arrest - 60+ (2)'!G115</f>
        <v>0</v>
      </c>
      <c r="I115" s="18">
        <f>'Jan-Jun Arrest - 60+'!I115</f>
        <v>0</v>
      </c>
      <c r="J115" s="18">
        <f>'Jul-Dec Arrest - 60+'!I115</f>
        <v>0</v>
      </c>
      <c r="K115" s="62">
        <f t="shared" si="96"/>
        <v>0</v>
      </c>
      <c r="L115" s="62">
        <f>'Monthly Arrest - 60+'!O115</f>
        <v>0</v>
      </c>
      <c r="M115" s="67">
        <f>'YTD Arrest - 60+'!C115</f>
        <v>0</v>
      </c>
      <c r="N115" s="18">
        <f>'Q1 Summary Arrest - 60+'!J115</f>
        <v>0</v>
      </c>
      <c r="O115" s="18">
        <f>'Q2 Summary Arrest - 60+'!J115</f>
        <v>0</v>
      </c>
      <c r="P115" s="18">
        <f>'Q3 Summary Arrest - 60+'!J115</f>
        <v>0</v>
      </c>
      <c r="Q115" s="18">
        <f>'Q4 Summary Arrest - 60+'!J115</f>
        <v>0</v>
      </c>
      <c r="R115" s="62">
        <f t="shared" si="97"/>
        <v>0</v>
      </c>
      <c r="S115" s="62">
        <f>'QTR Summary Arrest - 60+ (2)'!L115</f>
        <v>0</v>
      </c>
      <c r="T115" s="18">
        <f>'Jan-Jun Arrest - 60+'!P115</f>
        <v>0</v>
      </c>
      <c r="U115" s="18">
        <f>'Jul-Dec Arrest - 60+'!P115</f>
        <v>0</v>
      </c>
      <c r="V115" s="62">
        <f t="shared" si="98"/>
        <v>0</v>
      </c>
      <c r="W115" s="62">
        <f>'Monthly Arrest - 60+'!AB115</f>
        <v>0</v>
      </c>
      <c r="X115" s="67">
        <f>'YTD Arrest - 60+'!D115</f>
        <v>0</v>
      </c>
      <c r="Y115" s="35"/>
      <c r="Z115" s="20">
        <f>SUM(C115:X115)+SUM('[1]Arrest 25 - 59'!C108:I108)+SUM('[1]Arrest 18 - 24'!C108:I108)+SUM('[1]Arrest - under 18'!C108:H108)</f>
        <v>0</v>
      </c>
    </row>
    <row r="116" spans="1:47" s="36" customFormat="1" x14ac:dyDescent="0.25">
      <c r="A116" s="21" t="s">
        <v>59</v>
      </c>
      <c r="B116" s="22" t="s">
        <v>5</v>
      </c>
      <c r="C116" s="23">
        <f>'Q1 Summary Arrest - 60+'!F116</f>
        <v>0</v>
      </c>
      <c r="D116" s="23">
        <f>'Q2 Summary Arrest - 60+'!F116</f>
        <v>0</v>
      </c>
      <c r="E116" s="23">
        <f>'Q3 Summary Arrest - 60+'!F116</f>
        <v>0</v>
      </c>
      <c r="F116" s="23">
        <f>'Q4 Summary Arrest - 60+'!F116</f>
        <v>0</v>
      </c>
      <c r="G116" s="63">
        <f t="shared" si="95"/>
        <v>0</v>
      </c>
      <c r="H116" s="63">
        <f>'QTR Summary Arrest - 60+ (2)'!G116</f>
        <v>0</v>
      </c>
      <c r="I116" s="23">
        <f>'Jan-Jun Arrest - 60+'!I116</f>
        <v>0</v>
      </c>
      <c r="J116" s="23">
        <f>'Jul-Dec Arrest - 60+'!I116</f>
        <v>0</v>
      </c>
      <c r="K116" s="63">
        <f t="shared" si="96"/>
        <v>0</v>
      </c>
      <c r="L116" s="63">
        <f>'Monthly Arrest - 60+'!O116</f>
        <v>0</v>
      </c>
      <c r="M116" s="68">
        <f>'YTD Arrest - 60+'!C116</f>
        <v>0</v>
      </c>
      <c r="N116" s="23">
        <f>'Q1 Summary Arrest - 60+'!J116</f>
        <v>0</v>
      </c>
      <c r="O116" s="23">
        <f>'Q2 Summary Arrest - 60+'!J116</f>
        <v>0</v>
      </c>
      <c r="P116" s="23">
        <f>'Q3 Summary Arrest - 60+'!J116</f>
        <v>0</v>
      </c>
      <c r="Q116" s="23">
        <f>'Q4 Summary Arrest - 60+'!J116</f>
        <v>0</v>
      </c>
      <c r="R116" s="63">
        <f t="shared" si="97"/>
        <v>0</v>
      </c>
      <c r="S116" s="63">
        <f>'QTR Summary Arrest - 60+ (2)'!L116</f>
        <v>0</v>
      </c>
      <c r="T116" s="23">
        <f>'Jan-Jun Arrest - 60+'!P116</f>
        <v>0</v>
      </c>
      <c r="U116" s="23">
        <f>'Jul-Dec Arrest - 60+'!P116</f>
        <v>0</v>
      </c>
      <c r="V116" s="63">
        <f t="shared" si="98"/>
        <v>0</v>
      </c>
      <c r="W116" s="63">
        <f>'Monthly Arrest - 60+'!AB116</f>
        <v>0</v>
      </c>
      <c r="X116" s="68">
        <f>'YTD Arrest - 60+'!D116</f>
        <v>0</v>
      </c>
      <c r="Y116" s="35"/>
      <c r="Z116" s="20">
        <f>SUM(C116:X116)+SUM('[1]Arrest 25 - 59'!C109:I109)+SUM('[1]Arrest 18 - 24'!C109:I109)+SUM('[1]Arrest - under 18'!C109:H109)</f>
        <v>0</v>
      </c>
    </row>
    <row r="117" spans="1:47" s="36" customFormat="1" ht="15.75" thickBot="1" x14ac:dyDescent="0.3">
      <c r="A117" s="25"/>
      <c r="B117" s="26" t="s">
        <v>6</v>
      </c>
      <c r="C117" s="27">
        <f>'Q1 Summary Arrest - 60+'!F117</f>
        <v>0</v>
      </c>
      <c r="D117" s="27">
        <f>'Q2 Summary Arrest - 60+'!F117</f>
        <v>0</v>
      </c>
      <c r="E117" s="27">
        <f>'Q3 Summary Arrest - 60+'!F117</f>
        <v>0</v>
      </c>
      <c r="F117" s="27">
        <f>'Q4 Summary Arrest - 60+'!F117</f>
        <v>0</v>
      </c>
      <c r="G117" s="64">
        <f t="shared" si="95"/>
        <v>0</v>
      </c>
      <c r="H117" s="64">
        <f>'QTR Summary Arrest - 60+ (2)'!G117</f>
        <v>0</v>
      </c>
      <c r="I117" s="27">
        <f>'Jan-Jun Arrest - 60+'!I117</f>
        <v>0</v>
      </c>
      <c r="J117" s="27">
        <f>'Jul-Dec Arrest - 60+'!I117</f>
        <v>0</v>
      </c>
      <c r="K117" s="64">
        <f t="shared" si="96"/>
        <v>0</v>
      </c>
      <c r="L117" s="64">
        <f>'Monthly Arrest - 60+'!O117</f>
        <v>0</v>
      </c>
      <c r="M117" s="69">
        <f>'YTD Arrest - 60+'!C117</f>
        <v>0</v>
      </c>
      <c r="N117" s="27">
        <f>'Q1 Summary Arrest - 60+'!J117</f>
        <v>0</v>
      </c>
      <c r="O117" s="27">
        <f>'Q2 Summary Arrest - 60+'!J117</f>
        <v>0</v>
      </c>
      <c r="P117" s="27">
        <f>'Q3 Summary Arrest - 60+'!J117</f>
        <v>0</v>
      </c>
      <c r="Q117" s="27">
        <f>'Q4 Summary Arrest - 60+'!J117</f>
        <v>0</v>
      </c>
      <c r="R117" s="64">
        <f t="shared" si="97"/>
        <v>0</v>
      </c>
      <c r="S117" s="64">
        <f>'QTR Summary Arrest - 60+ (2)'!L117</f>
        <v>0</v>
      </c>
      <c r="T117" s="27">
        <f>'Jan-Jun Arrest - 60+'!P117</f>
        <v>0</v>
      </c>
      <c r="U117" s="27">
        <f>'Jul-Dec Arrest - 60+'!P117</f>
        <v>0</v>
      </c>
      <c r="V117" s="64">
        <f t="shared" si="98"/>
        <v>0</v>
      </c>
      <c r="W117" s="64">
        <f>'Monthly Arrest - 60+'!AB117</f>
        <v>0</v>
      </c>
      <c r="X117" s="69">
        <f>'YTD Arrest - 60+'!D117</f>
        <v>0</v>
      </c>
      <c r="Y117" s="35"/>
      <c r="Z117" s="29">
        <f>SUM(C117:X117)+SUM('[1]Arrest 25 - 59'!C110:I110)+SUM('[1]Arrest 18 - 24'!C110:I110)+SUM('[1]Arrest - under 18'!C110:H110)</f>
        <v>0</v>
      </c>
    </row>
    <row r="118" spans="1:47" ht="15.75" thickTop="1" x14ac:dyDescent="0.25">
      <c r="A118" s="57" t="s">
        <v>60</v>
      </c>
      <c r="B118" s="46" t="s">
        <v>5</v>
      </c>
      <c r="C118" s="43">
        <f>C114+C116</f>
        <v>0</v>
      </c>
      <c r="D118" s="43">
        <f t="shared" ref="D118:L119" si="99">D114+D116</f>
        <v>0</v>
      </c>
      <c r="E118" s="43">
        <f t="shared" si="99"/>
        <v>0</v>
      </c>
      <c r="F118" s="43">
        <f t="shared" si="99"/>
        <v>0</v>
      </c>
      <c r="G118" s="71">
        <f t="shared" si="99"/>
        <v>0</v>
      </c>
      <c r="H118" s="71">
        <f t="shared" si="99"/>
        <v>0</v>
      </c>
      <c r="I118" s="43">
        <f t="shared" si="99"/>
        <v>0</v>
      </c>
      <c r="J118" s="43">
        <f t="shared" si="99"/>
        <v>0</v>
      </c>
      <c r="K118" s="71">
        <f t="shared" si="99"/>
        <v>0</v>
      </c>
      <c r="L118" s="71">
        <f t="shared" si="99"/>
        <v>0</v>
      </c>
      <c r="M118" s="72">
        <f t="shared" ref="M118" si="100">M114+M116</f>
        <v>0</v>
      </c>
      <c r="N118" s="43">
        <f>N114+N116</f>
        <v>0</v>
      </c>
      <c r="O118" s="43">
        <f t="shared" ref="O118:W118" si="101">O114+O116</f>
        <v>0</v>
      </c>
      <c r="P118" s="43">
        <f t="shared" si="101"/>
        <v>0</v>
      </c>
      <c r="Q118" s="43">
        <f t="shared" si="101"/>
        <v>0</v>
      </c>
      <c r="R118" s="71">
        <f t="shared" si="101"/>
        <v>0</v>
      </c>
      <c r="S118" s="71">
        <f t="shared" si="101"/>
        <v>0</v>
      </c>
      <c r="T118" s="43">
        <f t="shared" si="101"/>
        <v>0</v>
      </c>
      <c r="U118" s="43">
        <f t="shared" si="101"/>
        <v>0</v>
      </c>
      <c r="V118" s="71">
        <f t="shared" si="101"/>
        <v>0</v>
      </c>
      <c r="W118" s="71">
        <f t="shared" si="101"/>
        <v>0</v>
      </c>
      <c r="X118" s="72">
        <f t="shared" ref="X118" si="102">X114+X116</f>
        <v>0</v>
      </c>
      <c r="Z118" s="9">
        <f>SUM(C118:X118)+SUM('[1]Arrest 25 - 59'!C111:I111)+SUM('[1]Arrest 18 - 24'!C111:I111)+SUM('[1]Arrest - under 18'!C111:H111)</f>
        <v>0</v>
      </c>
    </row>
    <row r="119" spans="1:47" x14ac:dyDescent="0.25">
      <c r="A119" s="41"/>
      <c r="B119" s="46" t="s">
        <v>6</v>
      </c>
      <c r="C119" s="43">
        <f>C115+C117</f>
        <v>0</v>
      </c>
      <c r="D119" s="43">
        <f t="shared" si="99"/>
        <v>0</v>
      </c>
      <c r="E119" s="43">
        <f t="shared" si="99"/>
        <v>0</v>
      </c>
      <c r="F119" s="43">
        <f t="shared" si="99"/>
        <v>0</v>
      </c>
      <c r="G119" s="71">
        <f t="shared" si="99"/>
        <v>0</v>
      </c>
      <c r="H119" s="71">
        <f t="shared" si="99"/>
        <v>0</v>
      </c>
      <c r="I119" s="43">
        <f t="shared" si="99"/>
        <v>0</v>
      </c>
      <c r="J119" s="43">
        <f t="shared" si="99"/>
        <v>0</v>
      </c>
      <c r="K119" s="71">
        <f t="shared" si="99"/>
        <v>0</v>
      </c>
      <c r="L119" s="71">
        <f t="shared" si="99"/>
        <v>0</v>
      </c>
      <c r="M119" s="72">
        <f t="shared" ref="M119" si="103">M115+M117</f>
        <v>0</v>
      </c>
      <c r="N119" s="43">
        <f>N115+N117</f>
        <v>0</v>
      </c>
      <c r="O119" s="43">
        <f t="shared" ref="O119:W119" si="104">O115+O117</f>
        <v>0</v>
      </c>
      <c r="P119" s="43">
        <f t="shared" si="104"/>
        <v>0</v>
      </c>
      <c r="Q119" s="43">
        <f t="shared" si="104"/>
        <v>0</v>
      </c>
      <c r="R119" s="71">
        <f t="shared" si="104"/>
        <v>0</v>
      </c>
      <c r="S119" s="71">
        <f t="shared" si="104"/>
        <v>0</v>
      </c>
      <c r="T119" s="43">
        <f t="shared" si="104"/>
        <v>0</v>
      </c>
      <c r="U119" s="43">
        <f t="shared" si="104"/>
        <v>0</v>
      </c>
      <c r="V119" s="71">
        <f t="shared" si="104"/>
        <v>0</v>
      </c>
      <c r="W119" s="71">
        <f t="shared" si="104"/>
        <v>0</v>
      </c>
      <c r="X119" s="72">
        <f t="shared" ref="X119" si="105">X115+X117</f>
        <v>0</v>
      </c>
      <c r="Z119" s="9">
        <f>SUM(C119:X119)+SUM('[1]Arrest 25 - 59'!C112:I112)+SUM('[1]Arrest 18 - 24'!C112:I112)+SUM('[1]Arrest - under 18'!C112:H112)</f>
        <v>0</v>
      </c>
    </row>
    <row r="120" spans="1:47" s="3" customFormat="1" x14ac:dyDescent="0.25">
      <c r="A120" s="44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Z120" s="4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</sheetData>
  <pageMargins left="0.7" right="0.7" top="0.75" bottom="0.75" header="0.3" footer="0.3"/>
  <pageSetup scale="71" orientation="portrait" r:id="rId1"/>
  <headerFooter>
    <oddHeader>&amp;C2017 Adult Arrests
60+ Years of Age</oddHead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120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7.5703125" style="58" customWidth="1"/>
    <col min="2" max="2" width="9.140625" style="2"/>
    <col min="3" max="10" width="10.140625" style="3" customWidth="1"/>
    <col min="11" max="11" width="9.140625" style="3"/>
    <col min="12" max="12" width="9.140625" style="4"/>
    <col min="13" max="16384" width="9.140625" style="2"/>
  </cols>
  <sheetData>
    <row r="1" spans="1:12" ht="15.75" x14ac:dyDescent="0.25">
      <c r="A1" s="1" t="s">
        <v>82</v>
      </c>
    </row>
    <row r="2" spans="1:12" s="10" customFormat="1" x14ac:dyDescent="0.25">
      <c r="A2" s="5" t="s">
        <v>87</v>
      </c>
      <c r="B2" s="6"/>
      <c r="C2" s="7" t="s">
        <v>1</v>
      </c>
      <c r="D2" s="7"/>
      <c r="E2" s="7"/>
      <c r="F2" s="7"/>
      <c r="G2" s="7" t="s">
        <v>2</v>
      </c>
      <c r="H2" s="7"/>
      <c r="I2" s="7"/>
      <c r="J2" s="7"/>
      <c r="K2" s="8"/>
      <c r="L2" s="9" t="s">
        <v>3</v>
      </c>
    </row>
    <row r="3" spans="1:12" s="10" customFormat="1" ht="15.75" thickBot="1" x14ac:dyDescent="0.3">
      <c r="A3" s="5"/>
      <c r="B3" s="6"/>
      <c r="C3" s="7" t="s">
        <v>69</v>
      </c>
      <c r="D3" s="7" t="s">
        <v>68</v>
      </c>
      <c r="E3" s="7" t="s">
        <v>66</v>
      </c>
      <c r="F3" s="7" t="s">
        <v>62</v>
      </c>
      <c r="G3" s="7" t="s">
        <v>69</v>
      </c>
      <c r="H3" s="7" t="s">
        <v>68</v>
      </c>
      <c r="I3" s="7" t="s">
        <v>66</v>
      </c>
      <c r="J3" s="7" t="s">
        <v>62</v>
      </c>
      <c r="K3" s="8"/>
      <c r="L3" s="9"/>
    </row>
    <row r="4" spans="1:12" ht="15.75" thickTop="1" x14ac:dyDescent="0.25">
      <c r="A4" s="11" t="s">
        <v>4</v>
      </c>
      <c r="B4" s="12" t="s">
        <v>5</v>
      </c>
      <c r="C4" s="13">
        <f>'Monthly Arrest - 60+'!F4</f>
        <v>0</v>
      </c>
      <c r="D4" s="13">
        <f>'Monthly Arrest - 60+'!G4</f>
        <v>0</v>
      </c>
      <c r="E4" s="13">
        <f>'Monthly Arrest - 60+'!H4</f>
        <v>0</v>
      </c>
      <c r="F4" s="14">
        <f>SUM(C4:E4)</f>
        <v>0</v>
      </c>
      <c r="G4" s="13">
        <f>'Monthly Arrest - 60+'!S4</f>
        <v>0</v>
      </c>
      <c r="H4" s="13">
        <f>'Monthly Arrest - 60+'!T4</f>
        <v>0</v>
      </c>
      <c r="I4" s="13">
        <f>'Monthly Arrest - 60+'!U4</f>
        <v>0</v>
      </c>
      <c r="J4" s="14">
        <f>SUM(G4:I4)</f>
        <v>0</v>
      </c>
      <c r="L4" s="15">
        <f>SUM(C4:J4)+SUM('[1]Arrest 25 - 59'!C3:I3)+SUM('[1]Arrest 18 - 24'!C3:I3)+SUM('[1]Arrest - under 18'!C3:H3)</f>
        <v>0</v>
      </c>
    </row>
    <row r="5" spans="1:12" x14ac:dyDescent="0.25">
      <c r="A5" s="16"/>
      <c r="B5" s="17" t="s">
        <v>6</v>
      </c>
      <c r="C5" s="18">
        <f>'Monthly Arrest - 60+'!F5</f>
        <v>0</v>
      </c>
      <c r="D5" s="18">
        <f>'Monthly Arrest - 60+'!G5</f>
        <v>0</v>
      </c>
      <c r="E5" s="18">
        <f>'Monthly Arrest - 60+'!H5</f>
        <v>0</v>
      </c>
      <c r="F5" s="19">
        <f t="shared" ref="F5:F21" si="0">SUM(C5:E5)</f>
        <v>0</v>
      </c>
      <c r="G5" s="18">
        <f>'Monthly Arrest - 60+'!S5</f>
        <v>0</v>
      </c>
      <c r="H5" s="18">
        <f>'Monthly Arrest - 60+'!T5</f>
        <v>0</v>
      </c>
      <c r="I5" s="18">
        <f>'Monthly Arrest - 60+'!U5</f>
        <v>0</v>
      </c>
      <c r="J5" s="19">
        <f t="shared" ref="J5:J21" si="1">SUM(G5:I5)</f>
        <v>0</v>
      </c>
      <c r="L5" s="20">
        <f>SUM(C5:J5)+SUM('[1]Arrest 25 - 59'!C4:I4)+SUM('[1]Arrest 18 - 24'!C4:I4)+SUM('[1]Arrest - under 18'!C4:H4)</f>
        <v>0</v>
      </c>
    </row>
    <row r="6" spans="1:12" x14ac:dyDescent="0.25">
      <c r="A6" s="21" t="s">
        <v>7</v>
      </c>
      <c r="B6" s="22" t="s">
        <v>5</v>
      </c>
      <c r="C6" s="23">
        <f>'Monthly Arrest - 60+'!F6</f>
        <v>0</v>
      </c>
      <c r="D6" s="23">
        <f>'Monthly Arrest - 60+'!G6</f>
        <v>0</v>
      </c>
      <c r="E6" s="23">
        <f>'Monthly Arrest - 60+'!H6</f>
        <v>0</v>
      </c>
      <c r="F6" s="24">
        <f t="shared" si="0"/>
        <v>0</v>
      </c>
      <c r="G6" s="23">
        <f>'Monthly Arrest - 60+'!S6</f>
        <v>0</v>
      </c>
      <c r="H6" s="23">
        <f>'Monthly Arrest - 60+'!T6</f>
        <v>0</v>
      </c>
      <c r="I6" s="23">
        <f>'Monthly Arrest - 60+'!U6</f>
        <v>0</v>
      </c>
      <c r="J6" s="24">
        <f t="shared" si="1"/>
        <v>0</v>
      </c>
      <c r="L6" s="20">
        <f>SUM(C6:J6)+SUM('[1]Arrest 25 - 59'!C5:I5)+SUM('[1]Arrest 18 - 24'!C5:I5)+SUM('[1]Arrest - under 18'!C5:H5)</f>
        <v>0</v>
      </c>
    </row>
    <row r="7" spans="1:12" x14ac:dyDescent="0.25">
      <c r="A7" s="16"/>
      <c r="B7" s="17" t="s">
        <v>6</v>
      </c>
      <c r="C7" s="18">
        <f>'Monthly Arrest - 60+'!F7</f>
        <v>0</v>
      </c>
      <c r="D7" s="18">
        <f>'Monthly Arrest - 60+'!G7</f>
        <v>0</v>
      </c>
      <c r="E7" s="18">
        <f>'Monthly Arrest - 60+'!H7</f>
        <v>0</v>
      </c>
      <c r="F7" s="19">
        <f t="shared" si="0"/>
        <v>0</v>
      </c>
      <c r="G7" s="18">
        <f>'Monthly Arrest - 60+'!S7</f>
        <v>0</v>
      </c>
      <c r="H7" s="18">
        <f>'Monthly Arrest - 60+'!T7</f>
        <v>0</v>
      </c>
      <c r="I7" s="18">
        <f>'Monthly Arrest - 60+'!U7</f>
        <v>0</v>
      </c>
      <c r="J7" s="19">
        <f t="shared" si="1"/>
        <v>0</v>
      </c>
      <c r="L7" s="20">
        <f>SUM(C7:J7)+SUM('[1]Arrest 25 - 59'!C6:I6)+SUM('[1]Arrest 18 - 24'!C6:I6)+SUM('[1]Arrest - under 18'!C6:H6)</f>
        <v>0</v>
      </c>
    </row>
    <row r="8" spans="1:12" x14ac:dyDescent="0.25">
      <c r="A8" s="21" t="s">
        <v>8</v>
      </c>
      <c r="B8" s="22" t="s">
        <v>5</v>
      </c>
      <c r="C8" s="23">
        <f>'Monthly Arrest - 60+'!F8</f>
        <v>0</v>
      </c>
      <c r="D8" s="23">
        <f>'Monthly Arrest - 60+'!G8</f>
        <v>0</v>
      </c>
      <c r="E8" s="23">
        <f>'Monthly Arrest - 60+'!H8</f>
        <v>0</v>
      </c>
      <c r="F8" s="24">
        <f t="shared" si="0"/>
        <v>0</v>
      </c>
      <c r="G8" s="23">
        <f>'Monthly Arrest - 60+'!S8</f>
        <v>0</v>
      </c>
      <c r="H8" s="23">
        <f>'Monthly Arrest - 60+'!T8</f>
        <v>0</v>
      </c>
      <c r="I8" s="23">
        <f>'Monthly Arrest - 60+'!U8</f>
        <v>0</v>
      </c>
      <c r="J8" s="24">
        <f t="shared" si="1"/>
        <v>0</v>
      </c>
      <c r="L8" s="20">
        <f>SUM(C8:J8)+SUM('[1]Arrest 25 - 59'!C7:I7)+SUM('[1]Arrest 18 - 24'!C7:I7)+SUM('[1]Arrest - under 18'!C7:H7)</f>
        <v>0</v>
      </c>
    </row>
    <row r="9" spans="1:12" x14ac:dyDescent="0.25">
      <c r="A9" s="16"/>
      <c r="B9" s="17" t="s">
        <v>6</v>
      </c>
      <c r="C9" s="18">
        <f>'Monthly Arrest - 60+'!F9</f>
        <v>0</v>
      </c>
      <c r="D9" s="18">
        <f>'Monthly Arrest - 60+'!G9</f>
        <v>0</v>
      </c>
      <c r="E9" s="18">
        <f>'Monthly Arrest - 60+'!H9</f>
        <v>0</v>
      </c>
      <c r="F9" s="19">
        <f t="shared" si="0"/>
        <v>0</v>
      </c>
      <c r="G9" s="18">
        <f>'Monthly Arrest - 60+'!S9</f>
        <v>0</v>
      </c>
      <c r="H9" s="18">
        <f>'Monthly Arrest - 60+'!T9</f>
        <v>0</v>
      </c>
      <c r="I9" s="18">
        <f>'Monthly Arrest - 60+'!U9</f>
        <v>0</v>
      </c>
      <c r="J9" s="19">
        <f t="shared" si="1"/>
        <v>0</v>
      </c>
      <c r="L9" s="20">
        <f>SUM(C9:J9)+SUM('[1]Arrest 25 - 59'!C8:I8)+SUM('[1]Arrest 18 - 24'!C8:I8)+SUM('[1]Arrest - under 18'!C8:H8)</f>
        <v>0</v>
      </c>
    </row>
    <row r="10" spans="1:12" x14ac:dyDescent="0.25">
      <c r="A10" s="21" t="s">
        <v>9</v>
      </c>
      <c r="B10" s="22" t="s">
        <v>5</v>
      </c>
      <c r="C10" s="23">
        <f>'Monthly Arrest - 60+'!F10</f>
        <v>0</v>
      </c>
      <c r="D10" s="23">
        <f>'Monthly Arrest - 60+'!G10</f>
        <v>0</v>
      </c>
      <c r="E10" s="23">
        <f>'Monthly Arrest - 60+'!H10</f>
        <v>0</v>
      </c>
      <c r="F10" s="24">
        <f t="shared" si="0"/>
        <v>0</v>
      </c>
      <c r="G10" s="23">
        <f>'Monthly Arrest - 60+'!S10</f>
        <v>0</v>
      </c>
      <c r="H10" s="23">
        <f>'Monthly Arrest - 60+'!T10</f>
        <v>0</v>
      </c>
      <c r="I10" s="23">
        <f>'Monthly Arrest - 60+'!U10</f>
        <v>0</v>
      </c>
      <c r="J10" s="24">
        <f t="shared" si="1"/>
        <v>0</v>
      </c>
      <c r="L10" s="20">
        <f>SUM(C10:J10)+SUM('[1]Arrest 25 - 59'!C9:I9)+SUM('[1]Arrest 18 - 24'!C9:I9)+SUM('[1]Arrest - under 18'!C9:H9)</f>
        <v>0</v>
      </c>
    </row>
    <row r="11" spans="1:12" x14ac:dyDescent="0.25">
      <c r="A11" s="16"/>
      <c r="B11" s="17" t="s">
        <v>6</v>
      </c>
      <c r="C11" s="18">
        <f>'Monthly Arrest - 60+'!F11</f>
        <v>0</v>
      </c>
      <c r="D11" s="18">
        <f>'Monthly Arrest - 60+'!G11</f>
        <v>0</v>
      </c>
      <c r="E11" s="18">
        <f>'Monthly Arrest - 60+'!H11</f>
        <v>0</v>
      </c>
      <c r="F11" s="19">
        <f t="shared" si="0"/>
        <v>0</v>
      </c>
      <c r="G11" s="18">
        <f>'Monthly Arrest - 60+'!S11</f>
        <v>0</v>
      </c>
      <c r="H11" s="18">
        <f>'Monthly Arrest - 60+'!T11</f>
        <v>0</v>
      </c>
      <c r="I11" s="18">
        <f>'Monthly Arrest - 60+'!U11</f>
        <v>0</v>
      </c>
      <c r="J11" s="19">
        <f t="shared" si="1"/>
        <v>0</v>
      </c>
      <c r="L11" s="20">
        <f>SUM(C11:J11)+SUM('[1]Arrest 25 - 59'!C10:I10)+SUM('[1]Arrest 18 - 24'!C10:I10)+SUM('[1]Arrest - under 18'!C10:H10)</f>
        <v>0</v>
      </c>
    </row>
    <row r="12" spans="1:12" x14ac:dyDescent="0.25">
      <c r="A12" s="21" t="s">
        <v>10</v>
      </c>
      <c r="B12" s="22" t="s">
        <v>5</v>
      </c>
      <c r="C12" s="23">
        <f>'Monthly Arrest - 60+'!F12</f>
        <v>1</v>
      </c>
      <c r="D12" s="23">
        <f>'Monthly Arrest - 60+'!G12</f>
        <v>0</v>
      </c>
      <c r="E12" s="23">
        <f>'Monthly Arrest - 60+'!H12</f>
        <v>0</v>
      </c>
      <c r="F12" s="24">
        <f t="shared" si="0"/>
        <v>1</v>
      </c>
      <c r="G12" s="23">
        <f>'Monthly Arrest - 60+'!S12</f>
        <v>0</v>
      </c>
      <c r="H12" s="23">
        <f>'Monthly Arrest - 60+'!T12</f>
        <v>1</v>
      </c>
      <c r="I12" s="23">
        <f>'Monthly Arrest - 60+'!U12</f>
        <v>0</v>
      </c>
      <c r="J12" s="24">
        <f t="shared" si="1"/>
        <v>1</v>
      </c>
      <c r="L12" s="20">
        <f>SUM(C12:J12)+SUM('[1]Arrest 25 - 59'!C11:I11)+SUM('[1]Arrest 18 - 24'!C11:I11)+SUM('[1]Arrest - under 18'!C11:H11)</f>
        <v>4</v>
      </c>
    </row>
    <row r="13" spans="1:12" x14ac:dyDescent="0.25">
      <c r="A13" s="16"/>
      <c r="B13" s="17" t="s">
        <v>6</v>
      </c>
      <c r="C13" s="18">
        <f>'Monthly Arrest - 60+'!F13</f>
        <v>0</v>
      </c>
      <c r="D13" s="18">
        <f>'Monthly Arrest - 60+'!G13</f>
        <v>0</v>
      </c>
      <c r="E13" s="18">
        <f>'Monthly Arrest - 60+'!H13</f>
        <v>0</v>
      </c>
      <c r="F13" s="19">
        <f t="shared" si="0"/>
        <v>0</v>
      </c>
      <c r="G13" s="18">
        <f>'Monthly Arrest - 60+'!S13</f>
        <v>0</v>
      </c>
      <c r="H13" s="18">
        <f>'Monthly Arrest - 60+'!T13</f>
        <v>0</v>
      </c>
      <c r="I13" s="18">
        <f>'Monthly Arrest - 60+'!U13</f>
        <v>0</v>
      </c>
      <c r="J13" s="19">
        <f t="shared" si="1"/>
        <v>0</v>
      </c>
      <c r="L13" s="20">
        <f>SUM(C13:J13)+SUM('[1]Arrest 25 - 59'!C12:I12)+SUM('[1]Arrest 18 - 24'!C12:I12)+SUM('[1]Arrest - under 18'!C12:H12)</f>
        <v>0</v>
      </c>
    </row>
    <row r="14" spans="1:12" x14ac:dyDescent="0.25">
      <c r="A14" s="21" t="s">
        <v>11</v>
      </c>
      <c r="B14" s="22" t="s">
        <v>5</v>
      </c>
      <c r="C14" s="23">
        <f>'Monthly Arrest - 60+'!F14</f>
        <v>0</v>
      </c>
      <c r="D14" s="23">
        <f>'Monthly Arrest - 60+'!G14</f>
        <v>0</v>
      </c>
      <c r="E14" s="23">
        <f>'Monthly Arrest - 60+'!H14</f>
        <v>0</v>
      </c>
      <c r="F14" s="24">
        <f t="shared" si="0"/>
        <v>0</v>
      </c>
      <c r="G14" s="23">
        <f>'Monthly Arrest - 60+'!S14</f>
        <v>0</v>
      </c>
      <c r="H14" s="23">
        <f>'Monthly Arrest - 60+'!T14</f>
        <v>0</v>
      </c>
      <c r="I14" s="23">
        <f>'Monthly Arrest - 60+'!U14</f>
        <v>0</v>
      </c>
      <c r="J14" s="24">
        <f t="shared" si="1"/>
        <v>0</v>
      </c>
      <c r="L14" s="20">
        <f>SUM(C14:J14)+SUM('[1]Arrest 25 - 59'!C13:I13)+SUM('[1]Arrest 18 - 24'!C13:I13)+SUM('[1]Arrest - under 18'!C13:H13)</f>
        <v>0</v>
      </c>
    </row>
    <row r="15" spans="1:12" x14ac:dyDescent="0.25">
      <c r="A15" s="16"/>
      <c r="B15" s="17" t="s">
        <v>6</v>
      </c>
      <c r="C15" s="18">
        <f>'Monthly Arrest - 60+'!F15</f>
        <v>0</v>
      </c>
      <c r="D15" s="18">
        <f>'Monthly Arrest - 60+'!G15</f>
        <v>0</v>
      </c>
      <c r="E15" s="18">
        <f>'Monthly Arrest - 60+'!H15</f>
        <v>0</v>
      </c>
      <c r="F15" s="19">
        <f t="shared" si="0"/>
        <v>0</v>
      </c>
      <c r="G15" s="18">
        <f>'Monthly Arrest - 60+'!S15</f>
        <v>0</v>
      </c>
      <c r="H15" s="18">
        <f>'Monthly Arrest - 60+'!T15</f>
        <v>0</v>
      </c>
      <c r="I15" s="18">
        <f>'Monthly Arrest - 60+'!U15</f>
        <v>0</v>
      </c>
      <c r="J15" s="19">
        <f t="shared" si="1"/>
        <v>0</v>
      </c>
      <c r="L15" s="20">
        <f>SUM(C15:J15)+SUM('[1]Arrest 25 - 59'!C14:I14)+SUM('[1]Arrest 18 - 24'!C14:I14)+SUM('[1]Arrest - under 18'!C14:H14)</f>
        <v>0</v>
      </c>
    </row>
    <row r="16" spans="1:12" x14ac:dyDescent="0.25">
      <c r="A16" s="21" t="s">
        <v>12</v>
      </c>
      <c r="B16" s="22" t="s">
        <v>5</v>
      </c>
      <c r="C16" s="23">
        <f>'Monthly Arrest - 60+'!F16</f>
        <v>0</v>
      </c>
      <c r="D16" s="23">
        <f>'Monthly Arrest - 60+'!G16</f>
        <v>0</v>
      </c>
      <c r="E16" s="23">
        <f>'Monthly Arrest - 60+'!H16</f>
        <v>0</v>
      </c>
      <c r="F16" s="24">
        <f t="shared" si="0"/>
        <v>0</v>
      </c>
      <c r="G16" s="23">
        <f>'Monthly Arrest - 60+'!S16</f>
        <v>0</v>
      </c>
      <c r="H16" s="23">
        <f>'Monthly Arrest - 60+'!T16</f>
        <v>0</v>
      </c>
      <c r="I16" s="23">
        <f>'Monthly Arrest - 60+'!U16</f>
        <v>0</v>
      </c>
      <c r="J16" s="24">
        <f t="shared" si="1"/>
        <v>0</v>
      </c>
      <c r="L16" s="20">
        <f>SUM(C16:J16)+SUM('[1]Arrest 25 - 59'!C15:I15)+SUM('[1]Arrest 18 - 24'!C15:I15)+SUM('[1]Arrest - under 18'!C15:H15)</f>
        <v>0</v>
      </c>
    </row>
    <row r="17" spans="1:33" x14ac:dyDescent="0.25">
      <c r="A17" s="16"/>
      <c r="B17" s="17" t="s">
        <v>6</v>
      </c>
      <c r="C17" s="18">
        <f>'Monthly Arrest - 60+'!F17</f>
        <v>0</v>
      </c>
      <c r="D17" s="18">
        <f>'Monthly Arrest - 60+'!G17</f>
        <v>0</v>
      </c>
      <c r="E17" s="18">
        <f>'Monthly Arrest - 60+'!H17</f>
        <v>0</v>
      </c>
      <c r="F17" s="19">
        <f t="shared" si="0"/>
        <v>0</v>
      </c>
      <c r="G17" s="18">
        <f>'Monthly Arrest - 60+'!S17</f>
        <v>0</v>
      </c>
      <c r="H17" s="18">
        <f>'Monthly Arrest - 60+'!T17</f>
        <v>0</v>
      </c>
      <c r="I17" s="18">
        <f>'Monthly Arrest - 60+'!U17</f>
        <v>0</v>
      </c>
      <c r="J17" s="19">
        <f t="shared" si="1"/>
        <v>0</v>
      </c>
      <c r="L17" s="20">
        <f>SUM(C17:J17)+SUM('[1]Arrest 25 - 59'!C16:I16)+SUM('[1]Arrest 18 - 24'!C16:I16)+SUM('[1]Arrest - under 18'!C16:H16)</f>
        <v>0</v>
      </c>
    </row>
    <row r="18" spans="1:33" x14ac:dyDescent="0.25">
      <c r="A18" s="21" t="s">
        <v>13</v>
      </c>
      <c r="B18" s="22" t="s">
        <v>5</v>
      </c>
      <c r="C18" s="23">
        <f>'Monthly Arrest - 60+'!F18</f>
        <v>0</v>
      </c>
      <c r="D18" s="23">
        <f>'Monthly Arrest - 60+'!G18</f>
        <v>0</v>
      </c>
      <c r="E18" s="23">
        <f>'Monthly Arrest - 60+'!H18</f>
        <v>0</v>
      </c>
      <c r="F18" s="24">
        <f t="shared" si="0"/>
        <v>0</v>
      </c>
      <c r="G18" s="23">
        <f>'Monthly Arrest - 60+'!S18</f>
        <v>0</v>
      </c>
      <c r="H18" s="23">
        <f>'Monthly Arrest - 60+'!T18</f>
        <v>0</v>
      </c>
      <c r="I18" s="23">
        <f>'Monthly Arrest - 60+'!U18</f>
        <v>0</v>
      </c>
      <c r="J18" s="24">
        <f t="shared" si="1"/>
        <v>0</v>
      </c>
      <c r="L18" s="20">
        <f>SUM(C18:J18)+SUM('[1]Arrest 25 - 59'!C17:I17)+SUM('[1]Arrest 18 - 24'!C17:I17)+SUM('[1]Arrest - under 18'!C17:H17)</f>
        <v>0</v>
      </c>
    </row>
    <row r="19" spans="1:33" x14ac:dyDescent="0.25">
      <c r="A19" s="16"/>
      <c r="B19" s="17" t="s">
        <v>6</v>
      </c>
      <c r="C19" s="18">
        <f>'Monthly Arrest - 60+'!F19</f>
        <v>0</v>
      </c>
      <c r="D19" s="18">
        <f>'Monthly Arrest - 60+'!G19</f>
        <v>0</v>
      </c>
      <c r="E19" s="18">
        <f>'Monthly Arrest - 60+'!H19</f>
        <v>0</v>
      </c>
      <c r="F19" s="19">
        <f t="shared" si="0"/>
        <v>0</v>
      </c>
      <c r="G19" s="18">
        <f>'Monthly Arrest - 60+'!S19</f>
        <v>0</v>
      </c>
      <c r="H19" s="18">
        <f>'Monthly Arrest - 60+'!T19</f>
        <v>0</v>
      </c>
      <c r="I19" s="18">
        <f>'Monthly Arrest - 60+'!U19</f>
        <v>0</v>
      </c>
      <c r="J19" s="19">
        <f t="shared" si="1"/>
        <v>0</v>
      </c>
      <c r="L19" s="20">
        <f>SUM(C19:J19)+SUM('[1]Arrest 25 - 59'!C18:I18)+SUM('[1]Arrest 18 - 24'!C18:I18)+SUM('[1]Arrest - under 18'!C18:H18)</f>
        <v>0</v>
      </c>
    </row>
    <row r="20" spans="1:33" x14ac:dyDescent="0.25">
      <c r="A20" s="21" t="s">
        <v>14</v>
      </c>
      <c r="B20" s="22" t="s">
        <v>5</v>
      </c>
      <c r="C20" s="23">
        <f>'Monthly Arrest - 60+'!F20</f>
        <v>0</v>
      </c>
      <c r="D20" s="23">
        <f>'Monthly Arrest - 60+'!G20</f>
        <v>0</v>
      </c>
      <c r="E20" s="23">
        <f>'Monthly Arrest - 60+'!H20</f>
        <v>0</v>
      </c>
      <c r="F20" s="24">
        <f t="shared" si="0"/>
        <v>0</v>
      </c>
      <c r="G20" s="23">
        <f>'Monthly Arrest - 60+'!S20</f>
        <v>0</v>
      </c>
      <c r="H20" s="23">
        <f>'Monthly Arrest - 60+'!T20</f>
        <v>0</v>
      </c>
      <c r="I20" s="23">
        <f>'Monthly Arrest - 60+'!U20</f>
        <v>0</v>
      </c>
      <c r="J20" s="24">
        <f t="shared" si="1"/>
        <v>0</v>
      </c>
      <c r="L20" s="20">
        <f>SUM(C20:J20)+SUM('[1]Arrest 25 - 59'!C19:I19)+SUM('[1]Arrest 18 - 24'!C19:I19)+SUM('[1]Arrest - under 18'!C19:H19)</f>
        <v>0</v>
      </c>
    </row>
    <row r="21" spans="1:33" ht="15.75" thickBot="1" x14ac:dyDescent="0.3">
      <c r="A21" s="25"/>
      <c r="B21" s="26" t="s">
        <v>6</v>
      </c>
      <c r="C21" s="27">
        <f>'Monthly Arrest - 60+'!F21</f>
        <v>0</v>
      </c>
      <c r="D21" s="27">
        <f>'Monthly Arrest - 60+'!G21</f>
        <v>0</v>
      </c>
      <c r="E21" s="27">
        <f>'Monthly Arrest - 60+'!H21</f>
        <v>0</v>
      </c>
      <c r="F21" s="28">
        <f t="shared" si="0"/>
        <v>0</v>
      </c>
      <c r="G21" s="27">
        <f>'Monthly Arrest - 60+'!S21</f>
        <v>0</v>
      </c>
      <c r="H21" s="27">
        <f>'Monthly Arrest - 60+'!T21</f>
        <v>0</v>
      </c>
      <c r="I21" s="27">
        <f>'Monthly Arrest - 60+'!U21</f>
        <v>0</v>
      </c>
      <c r="J21" s="28">
        <f t="shared" si="1"/>
        <v>0</v>
      </c>
      <c r="L21" s="29">
        <f>SUM(C21:J21)+SUM('[1]Arrest 25 - 59'!C20:I20)+SUM('[1]Arrest 18 - 24'!C20:I20)+SUM('[1]Arrest - under 18'!C20:H20)</f>
        <v>0</v>
      </c>
    </row>
    <row r="22" spans="1:33" ht="15.75" thickTop="1" x14ac:dyDescent="0.25">
      <c r="A22" s="30" t="s">
        <v>15</v>
      </c>
      <c r="B22" s="31" t="s">
        <v>5</v>
      </c>
      <c r="C22" s="32">
        <f>SUM(C4+C6+C8+C10+C12+C14+C16+C18+C20)</f>
        <v>1</v>
      </c>
      <c r="D22" s="32">
        <f t="shared" ref="D22:F23" si="2">SUM(D4+D6+D8+D10+D12+D14+D16+D18+D20)</f>
        <v>0</v>
      </c>
      <c r="E22" s="32">
        <f t="shared" si="2"/>
        <v>0</v>
      </c>
      <c r="F22" s="59">
        <f t="shared" si="2"/>
        <v>1</v>
      </c>
      <c r="G22" s="32">
        <f>SUM(G4+G6+G8+G10+G12+G14+G16+G18+G20)</f>
        <v>0</v>
      </c>
      <c r="H22" s="32">
        <f t="shared" ref="H22:J23" si="3">SUM(H4+H6+H8+H10+H12+H14+H16+H18+H20)</f>
        <v>1</v>
      </c>
      <c r="I22" s="32">
        <f t="shared" si="3"/>
        <v>0</v>
      </c>
      <c r="J22" s="59">
        <f t="shared" si="3"/>
        <v>1</v>
      </c>
      <c r="L22" s="9">
        <f>SUM(C22:J22)+SUM('[1]Arrest 25 - 59'!C21:I21)+SUM('[1]Arrest 18 - 24'!C21:I21)+SUM('[1]Arrest - under 18'!C21:H21)</f>
        <v>4</v>
      </c>
    </row>
    <row r="23" spans="1:33" x14ac:dyDescent="0.25">
      <c r="A23" s="33"/>
      <c r="B23" s="31" t="s">
        <v>6</v>
      </c>
      <c r="C23" s="32">
        <f>SUM(C5+C7+C9+C11+C13+C15+C17+C19+C21)</f>
        <v>0</v>
      </c>
      <c r="D23" s="32">
        <f t="shared" si="2"/>
        <v>0</v>
      </c>
      <c r="E23" s="32">
        <f t="shared" si="2"/>
        <v>0</v>
      </c>
      <c r="F23" s="59">
        <f t="shared" si="2"/>
        <v>0</v>
      </c>
      <c r="G23" s="32">
        <f>SUM(G5+G7+G9+G11+G13+G15+G17+G19+G21)</f>
        <v>0</v>
      </c>
      <c r="H23" s="32">
        <f t="shared" si="3"/>
        <v>0</v>
      </c>
      <c r="I23" s="32">
        <f t="shared" si="3"/>
        <v>0</v>
      </c>
      <c r="J23" s="59">
        <f t="shared" si="3"/>
        <v>0</v>
      </c>
      <c r="L23" s="9">
        <f>SUM(C23:J23)+SUM('[1]Arrest 25 - 59'!C22:I22)+SUM('[1]Arrest 18 - 24'!C22:I22)+SUM('[1]Arrest - under 18'!C22:H22)</f>
        <v>0</v>
      </c>
    </row>
    <row r="24" spans="1:33" x14ac:dyDescent="0.25">
      <c r="A24" s="33"/>
      <c r="B24" s="31"/>
      <c r="C24" s="32"/>
      <c r="D24" s="32"/>
      <c r="E24" s="32"/>
      <c r="F24" s="32"/>
      <c r="G24" s="32"/>
      <c r="H24" s="32"/>
      <c r="I24" s="32"/>
      <c r="J24" s="32"/>
    </row>
    <row r="25" spans="1:33" s="10" customFormat="1" x14ac:dyDescent="0.25">
      <c r="A25" s="5" t="s">
        <v>16</v>
      </c>
      <c r="B25" s="6"/>
      <c r="C25" s="7" t="s">
        <v>1</v>
      </c>
      <c r="D25" s="7"/>
      <c r="E25" s="7"/>
      <c r="F25" s="7"/>
      <c r="G25" s="7" t="s">
        <v>2</v>
      </c>
      <c r="H25" s="7"/>
      <c r="I25" s="7"/>
      <c r="J25" s="7"/>
      <c r="K25" s="8"/>
      <c r="L25" s="9" t="s">
        <v>3</v>
      </c>
    </row>
    <row r="26" spans="1:33" s="10" customFormat="1" ht="15.75" thickBot="1" x14ac:dyDescent="0.3">
      <c r="A26" s="5"/>
      <c r="B26" s="6"/>
      <c r="C26" s="7" t="s">
        <v>69</v>
      </c>
      <c r="D26" s="7" t="s">
        <v>68</v>
      </c>
      <c r="E26" s="7" t="s">
        <v>66</v>
      </c>
      <c r="F26" s="7" t="s">
        <v>62</v>
      </c>
      <c r="G26" s="7" t="s">
        <v>69</v>
      </c>
      <c r="H26" s="7" t="s">
        <v>68</v>
      </c>
      <c r="I26" s="7" t="s">
        <v>66</v>
      </c>
      <c r="J26" s="7" t="s">
        <v>62</v>
      </c>
      <c r="K26" s="8"/>
      <c r="L26" s="9"/>
    </row>
    <row r="27" spans="1:33" s="37" customFormat="1" ht="15.75" thickTop="1" x14ac:dyDescent="0.25">
      <c r="A27" s="11" t="s">
        <v>17</v>
      </c>
      <c r="B27" s="34" t="s">
        <v>5</v>
      </c>
      <c r="C27" s="13">
        <f>'Monthly Arrest - 60+'!F27</f>
        <v>0</v>
      </c>
      <c r="D27" s="13">
        <f>'Monthly Arrest - 60+'!G27</f>
        <v>0</v>
      </c>
      <c r="E27" s="13">
        <f>'Monthly Arrest - 60+'!H27</f>
        <v>0</v>
      </c>
      <c r="F27" s="14">
        <f t="shared" ref="F27:F40" si="4">SUM(C27:E27)</f>
        <v>0</v>
      </c>
      <c r="G27" s="13">
        <f>'Monthly Arrest - 60+'!S27</f>
        <v>0</v>
      </c>
      <c r="H27" s="13">
        <f>'Monthly Arrest - 60+'!T27</f>
        <v>0</v>
      </c>
      <c r="I27" s="13">
        <f>'Monthly Arrest - 60+'!U27</f>
        <v>0</v>
      </c>
      <c r="J27" s="14">
        <f t="shared" ref="J27:J40" si="5">SUM(G27:I27)</f>
        <v>0</v>
      </c>
      <c r="K27" s="35"/>
      <c r="L27" s="15">
        <f>SUM(C27:J27)+SUM('[1]Arrest 25 - 59'!C25:I25)+SUM('[1]Arrest 18 - 24'!C25:I25)+SUM('[1]Arrest - under 18'!C25:H25)</f>
        <v>0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1:33" s="37" customFormat="1" x14ac:dyDescent="0.25">
      <c r="A28" s="16"/>
      <c r="B28" s="38" t="s">
        <v>6</v>
      </c>
      <c r="C28" s="18">
        <f>'Monthly Arrest - 60+'!F28</f>
        <v>0</v>
      </c>
      <c r="D28" s="18">
        <f>'Monthly Arrest - 60+'!G28</f>
        <v>0</v>
      </c>
      <c r="E28" s="18">
        <f>'Monthly Arrest - 60+'!H28</f>
        <v>0</v>
      </c>
      <c r="F28" s="19">
        <f t="shared" si="4"/>
        <v>0</v>
      </c>
      <c r="G28" s="18">
        <f>'Monthly Arrest - 60+'!S28</f>
        <v>0</v>
      </c>
      <c r="H28" s="18">
        <f>'Monthly Arrest - 60+'!T28</f>
        <v>0</v>
      </c>
      <c r="I28" s="18">
        <f>'Monthly Arrest - 60+'!U28</f>
        <v>0</v>
      </c>
      <c r="J28" s="19">
        <f t="shared" si="5"/>
        <v>0</v>
      </c>
      <c r="K28" s="35"/>
      <c r="L28" s="20">
        <f>SUM(C28:J28)+SUM('[1]Arrest 25 - 59'!C26:I26)+SUM('[1]Arrest 18 - 24'!C26:I26)+SUM('[1]Arrest - under 18'!C26:H26)</f>
        <v>0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</row>
    <row r="29" spans="1:33" s="37" customFormat="1" x14ac:dyDescent="0.25">
      <c r="A29" s="21" t="s">
        <v>18</v>
      </c>
      <c r="B29" s="39" t="s">
        <v>5</v>
      </c>
      <c r="C29" s="23">
        <f>'Monthly Arrest - 60+'!F29</f>
        <v>0</v>
      </c>
      <c r="D29" s="23">
        <f>'Monthly Arrest - 60+'!G29</f>
        <v>0</v>
      </c>
      <c r="E29" s="23">
        <f>'Monthly Arrest - 60+'!H29</f>
        <v>0</v>
      </c>
      <c r="F29" s="24">
        <f t="shared" si="4"/>
        <v>0</v>
      </c>
      <c r="G29" s="23">
        <f>'Monthly Arrest - 60+'!S29</f>
        <v>0</v>
      </c>
      <c r="H29" s="23">
        <f>'Monthly Arrest - 60+'!T29</f>
        <v>0</v>
      </c>
      <c r="I29" s="23">
        <f>'Monthly Arrest - 60+'!U29</f>
        <v>0</v>
      </c>
      <c r="J29" s="24">
        <f t="shared" si="5"/>
        <v>0</v>
      </c>
      <c r="K29" s="35"/>
      <c r="L29" s="20">
        <f>SUM(C29:J29)+SUM('[1]Arrest 25 - 59'!C27:I27)+SUM('[1]Arrest 18 - 24'!C27:I27)+SUM('[1]Arrest - under 18'!C27:H27)</f>
        <v>0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</row>
    <row r="30" spans="1:33" s="37" customFormat="1" x14ac:dyDescent="0.25">
      <c r="A30" s="16"/>
      <c r="B30" s="38" t="s">
        <v>6</v>
      </c>
      <c r="C30" s="18">
        <f>'Monthly Arrest - 60+'!F30</f>
        <v>0</v>
      </c>
      <c r="D30" s="18">
        <f>'Monthly Arrest - 60+'!G30</f>
        <v>0</v>
      </c>
      <c r="E30" s="18">
        <f>'Monthly Arrest - 60+'!H30</f>
        <v>0</v>
      </c>
      <c r="F30" s="19">
        <f t="shared" si="4"/>
        <v>0</v>
      </c>
      <c r="G30" s="18">
        <f>'Monthly Arrest - 60+'!S30</f>
        <v>0</v>
      </c>
      <c r="H30" s="18">
        <f>'Monthly Arrest - 60+'!T30</f>
        <v>0</v>
      </c>
      <c r="I30" s="18">
        <f>'Monthly Arrest - 60+'!U30</f>
        <v>0</v>
      </c>
      <c r="J30" s="19">
        <f t="shared" si="5"/>
        <v>0</v>
      </c>
      <c r="K30" s="35"/>
      <c r="L30" s="20">
        <f>SUM(C30:J30)+SUM('[1]Arrest 25 - 59'!C28:I28)+SUM('[1]Arrest 18 - 24'!C28:I28)+SUM('[1]Arrest - under 18'!C28:H28)</f>
        <v>0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</row>
    <row r="31" spans="1:33" s="37" customFormat="1" x14ac:dyDescent="0.25">
      <c r="A31" s="21" t="s">
        <v>19</v>
      </c>
      <c r="B31" s="39" t="s">
        <v>5</v>
      </c>
      <c r="C31" s="23">
        <f>'Monthly Arrest - 60+'!F31</f>
        <v>0</v>
      </c>
      <c r="D31" s="23">
        <f>'Monthly Arrest - 60+'!G31</f>
        <v>0</v>
      </c>
      <c r="E31" s="23">
        <f>'Monthly Arrest - 60+'!H31</f>
        <v>0</v>
      </c>
      <c r="F31" s="24">
        <f t="shared" si="4"/>
        <v>0</v>
      </c>
      <c r="G31" s="23">
        <f>'Monthly Arrest - 60+'!S31</f>
        <v>0</v>
      </c>
      <c r="H31" s="23">
        <f>'Monthly Arrest - 60+'!T31</f>
        <v>0</v>
      </c>
      <c r="I31" s="23">
        <f>'Monthly Arrest - 60+'!U31</f>
        <v>0</v>
      </c>
      <c r="J31" s="24">
        <f t="shared" si="5"/>
        <v>0</v>
      </c>
      <c r="K31" s="35"/>
      <c r="L31" s="20">
        <f>SUM(C31:J31)+SUM('[1]Arrest 25 - 59'!C29:I29)+SUM('[1]Arrest 18 - 24'!C29:I29)+SUM('[1]Arrest - under 18'!C29:H29)</f>
        <v>0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</row>
    <row r="32" spans="1:33" s="37" customFormat="1" x14ac:dyDescent="0.25">
      <c r="A32" s="16"/>
      <c r="B32" s="38" t="s">
        <v>6</v>
      </c>
      <c r="C32" s="18">
        <f>'Monthly Arrest - 60+'!F32</f>
        <v>0</v>
      </c>
      <c r="D32" s="18">
        <f>'Monthly Arrest - 60+'!G32</f>
        <v>0</v>
      </c>
      <c r="E32" s="18">
        <f>'Monthly Arrest - 60+'!H32</f>
        <v>0</v>
      </c>
      <c r="F32" s="19">
        <f t="shared" si="4"/>
        <v>0</v>
      </c>
      <c r="G32" s="18">
        <f>'Monthly Arrest - 60+'!S32</f>
        <v>0</v>
      </c>
      <c r="H32" s="18">
        <f>'Monthly Arrest - 60+'!T32</f>
        <v>0</v>
      </c>
      <c r="I32" s="18">
        <f>'Monthly Arrest - 60+'!U32</f>
        <v>0</v>
      </c>
      <c r="J32" s="19">
        <f t="shared" si="5"/>
        <v>0</v>
      </c>
      <c r="K32" s="35"/>
      <c r="L32" s="20">
        <f>SUM(C32:J32)+SUM('[1]Arrest 25 - 59'!C30:I30)+SUM('[1]Arrest 18 - 24'!C30:I30)+SUM('[1]Arrest - under 18'!C30:H30)</f>
        <v>0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</row>
    <row r="33" spans="1:33" s="37" customFormat="1" x14ac:dyDescent="0.25">
      <c r="A33" s="21" t="s">
        <v>20</v>
      </c>
      <c r="B33" s="39" t="s">
        <v>5</v>
      </c>
      <c r="C33" s="23">
        <f>'Monthly Arrest - 60+'!F33</f>
        <v>0</v>
      </c>
      <c r="D33" s="23">
        <f>'Monthly Arrest - 60+'!G33</f>
        <v>0</v>
      </c>
      <c r="E33" s="23">
        <f>'Monthly Arrest - 60+'!H33</f>
        <v>0</v>
      </c>
      <c r="F33" s="24">
        <f t="shared" si="4"/>
        <v>0</v>
      </c>
      <c r="G33" s="23">
        <f>'Monthly Arrest - 60+'!S33</f>
        <v>0</v>
      </c>
      <c r="H33" s="23">
        <f>'Monthly Arrest - 60+'!T33</f>
        <v>0</v>
      </c>
      <c r="I33" s="23">
        <f>'Monthly Arrest - 60+'!U33</f>
        <v>0</v>
      </c>
      <c r="J33" s="24">
        <f t="shared" si="5"/>
        <v>0</v>
      </c>
      <c r="K33" s="35"/>
      <c r="L33" s="20">
        <f>SUM(C33:J33)+SUM('[1]Arrest 25 - 59'!C31:I31)+SUM('[1]Arrest 18 - 24'!C31:I31)+SUM('[1]Arrest - under 18'!C31:H31)</f>
        <v>0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</row>
    <row r="34" spans="1:33" s="37" customFormat="1" x14ac:dyDescent="0.25">
      <c r="A34" s="16"/>
      <c r="B34" s="38" t="s">
        <v>6</v>
      </c>
      <c r="C34" s="18">
        <f>'Monthly Arrest - 60+'!F34</f>
        <v>0</v>
      </c>
      <c r="D34" s="18">
        <f>'Monthly Arrest - 60+'!G34</f>
        <v>0</v>
      </c>
      <c r="E34" s="18">
        <f>'Monthly Arrest - 60+'!H34</f>
        <v>0</v>
      </c>
      <c r="F34" s="19">
        <f t="shared" si="4"/>
        <v>0</v>
      </c>
      <c r="G34" s="18">
        <f>'Monthly Arrest - 60+'!S34</f>
        <v>0</v>
      </c>
      <c r="H34" s="18">
        <f>'Monthly Arrest - 60+'!T34</f>
        <v>0</v>
      </c>
      <c r="I34" s="18">
        <f>'Monthly Arrest - 60+'!U34</f>
        <v>0</v>
      </c>
      <c r="J34" s="19">
        <f t="shared" si="5"/>
        <v>0</v>
      </c>
      <c r="K34" s="35"/>
      <c r="L34" s="20">
        <f>SUM(C34:J34)+SUM('[1]Arrest 25 - 59'!C32:I32)+SUM('[1]Arrest 18 - 24'!C32:I32)+SUM('[1]Arrest - under 18'!C32:H32)</f>
        <v>0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</row>
    <row r="35" spans="1:33" s="37" customFormat="1" x14ac:dyDescent="0.25">
      <c r="A35" s="21" t="s">
        <v>21</v>
      </c>
      <c r="B35" s="39" t="s">
        <v>5</v>
      </c>
      <c r="C35" s="23">
        <f>'Monthly Arrest - 60+'!F35</f>
        <v>0</v>
      </c>
      <c r="D35" s="23">
        <f>'Monthly Arrest - 60+'!G35</f>
        <v>0</v>
      </c>
      <c r="E35" s="23">
        <f>'Monthly Arrest - 60+'!H35</f>
        <v>0</v>
      </c>
      <c r="F35" s="24">
        <f t="shared" si="4"/>
        <v>0</v>
      </c>
      <c r="G35" s="23">
        <f>'Monthly Arrest - 60+'!S35</f>
        <v>0</v>
      </c>
      <c r="H35" s="23">
        <f>'Monthly Arrest - 60+'!T35</f>
        <v>0</v>
      </c>
      <c r="I35" s="23">
        <f>'Monthly Arrest - 60+'!U35</f>
        <v>0</v>
      </c>
      <c r="J35" s="24">
        <f t="shared" si="5"/>
        <v>0</v>
      </c>
      <c r="K35" s="35"/>
      <c r="L35" s="20">
        <f>SUM(C35:J35)+SUM('[1]Arrest 25 - 59'!C33:I33)+SUM('[1]Arrest 18 - 24'!C33:I33)+SUM('[1]Arrest - under 18'!C33:H33)</f>
        <v>0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</row>
    <row r="36" spans="1:33" s="37" customFormat="1" x14ac:dyDescent="0.25">
      <c r="A36" s="16"/>
      <c r="B36" s="38" t="s">
        <v>6</v>
      </c>
      <c r="C36" s="18">
        <f>'Monthly Arrest - 60+'!F36</f>
        <v>0</v>
      </c>
      <c r="D36" s="18">
        <f>'Monthly Arrest - 60+'!G36</f>
        <v>0</v>
      </c>
      <c r="E36" s="18">
        <f>'Monthly Arrest - 60+'!H36</f>
        <v>0</v>
      </c>
      <c r="F36" s="19">
        <f t="shared" si="4"/>
        <v>0</v>
      </c>
      <c r="G36" s="18">
        <f>'Monthly Arrest - 60+'!S36</f>
        <v>1</v>
      </c>
      <c r="H36" s="18">
        <f>'Monthly Arrest - 60+'!T36</f>
        <v>0</v>
      </c>
      <c r="I36" s="18">
        <f>'Monthly Arrest - 60+'!U36</f>
        <v>0</v>
      </c>
      <c r="J36" s="19">
        <f t="shared" si="5"/>
        <v>1</v>
      </c>
      <c r="K36" s="35"/>
      <c r="L36" s="20">
        <f>SUM(C36:J36)+SUM('[1]Arrest 25 - 59'!C34:I34)+SUM('[1]Arrest 18 - 24'!C34:I34)+SUM('[1]Arrest - under 18'!C34:H34)</f>
        <v>2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  <row r="37" spans="1:33" s="37" customFormat="1" x14ac:dyDescent="0.25">
      <c r="A37" s="21" t="s">
        <v>22</v>
      </c>
      <c r="B37" s="39" t="s">
        <v>5</v>
      </c>
      <c r="C37" s="23">
        <f>'Monthly Arrest - 60+'!F37</f>
        <v>0</v>
      </c>
      <c r="D37" s="23">
        <f>'Monthly Arrest - 60+'!G37</f>
        <v>0</v>
      </c>
      <c r="E37" s="23">
        <f>'Monthly Arrest - 60+'!H37</f>
        <v>0</v>
      </c>
      <c r="F37" s="24">
        <f t="shared" si="4"/>
        <v>0</v>
      </c>
      <c r="G37" s="23">
        <f>'Monthly Arrest - 60+'!S37</f>
        <v>0</v>
      </c>
      <c r="H37" s="23">
        <f>'Monthly Arrest - 60+'!T37</f>
        <v>0</v>
      </c>
      <c r="I37" s="23">
        <f>'Monthly Arrest - 60+'!U37</f>
        <v>0</v>
      </c>
      <c r="J37" s="24">
        <f t="shared" si="5"/>
        <v>0</v>
      </c>
      <c r="K37" s="35"/>
      <c r="L37" s="20">
        <f>SUM(C37:J37)+SUM('[1]Arrest 25 - 59'!C35:I35)+SUM('[1]Arrest 18 - 24'!C35:I35)+SUM('[1]Arrest - under 18'!C35:H35)</f>
        <v>0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</row>
    <row r="38" spans="1:33" s="37" customFormat="1" x14ac:dyDescent="0.25">
      <c r="A38" s="16"/>
      <c r="B38" s="38" t="s">
        <v>6</v>
      </c>
      <c r="C38" s="18">
        <f>'Monthly Arrest - 60+'!F38</f>
        <v>0</v>
      </c>
      <c r="D38" s="18">
        <f>'Monthly Arrest - 60+'!G38</f>
        <v>0</v>
      </c>
      <c r="E38" s="18">
        <f>'Monthly Arrest - 60+'!H38</f>
        <v>0</v>
      </c>
      <c r="F38" s="19">
        <f t="shared" si="4"/>
        <v>0</v>
      </c>
      <c r="G38" s="18">
        <f>'Monthly Arrest - 60+'!S38</f>
        <v>0</v>
      </c>
      <c r="H38" s="18">
        <f>'Monthly Arrest - 60+'!T38</f>
        <v>0</v>
      </c>
      <c r="I38" s="18">
        <f>'Monthly Arrest - 60+'!U38</f>
        <v>0</v>
      </c>
      <c r="J38" s="19">
        <f t="shared" si="5"/>
        <v>0</v>
      </c>
      <c r="K38" s="35"/>
      <c r="L38" s="20">
        <f>SUM(C38:J38)+SUM('[1]Arrest 25 - 59'!C36:I36)+SUM('[1]Arrest 18 - 24'!C36:I36)+SUM('[1]Arrest - under 18'!C36:H36)</f>
        <v>0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</row>
    <row r="39" spans="1:33" s="37" customFormat="1" x14ac:dyDescent="0.25">
      <c r="A39" s="21" t="s">
        <v>23</v>
      </c>
      <c r="B39" s="39" t="s">
        <v>5</v>
      </c>
      <c r="C39" s="23">
        <f>'Monthly Arrest - 60+'!F39</f>
        <v>0</v>
      </c>
      <c r="D39" s="23">
        <f>'Monthly Arrest - 60+'!G39</f>
        <v>0</v>
      </c>
      <c r="E39" s="23">
        <f>'Monthly Arrest - 60+'!H39</f>
        <v>1</v>
      </c>
      <c r="F39" s="24">
        <f t="shared" si="4"/>
        <v>1</v>
      </c>
      <c r="G39" s="23">
        <f>'Monthly Arrest - 60+'!S39</f>
        <v>0</v>
      </c>
      <c r="H39" s="23">
        <f>'Monthly Arrest - 60+'!T39</f>
        <v>0</v>
      </c>
      <c r="I39" s="23">
        <f>'Monthly Arrest - 60+'!U39</f>
        <v>0</v>
      </c>
      <c r="J39" s="24">
        <f t="shared" si="5"/>
        <v>0</v>
      </c>
      <c r="K39" s="35"/>
      <c r="L39" s="20">
        <f>SUM(C39:J39)+SUM('[1]Arrest 25 - 59'!C37:I37)+SUM('[1]Arrest 18 - 24'!C37:I37)+SUM('[1]Arrest - under 18'!C37:H37)</f>
        <v>2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</row>
    <row r="40" spans="1:33" s="36" customFormat="1" ht="15.75" thickBot="1" x14ac:dyDescent="0.3">
      <c r="A40" s="25"/>
      <c r="B40" s="40" t="s">
        <v>6</v>
      </c>
      <c r="C40" s="27">
        <f>'Monthly Arrest - 60+'!F40</f>
        <v>0</v>
      </c>
      <c r="D40" s="27">
        <f>'Monthly Arrest - 60+'!G40</f>
        <v>0</v>
      </c>
      <c r="E40" s="27">
        <f>'Monthly Arrest - 60+'!H40</f>
        <v>0</v>
      </c>
      <c r="F40" s="28">
        <f t="shared" si="4"/>
        <v>0</v>
      </c>
      <c r="G40" s="27">
        <f>'Monthly Arrest - 60+'!S40</f>
        <v>0</v>
      </c>
      <c r="H40" s="27">
        <f>'Monthly Arrest - 60+'!T40</f>
        <v>0</v>
      </c>
      <c r="I40" s="27">
        <f>'Monthly Arrest - 60+'!U40</f>
        <v>0</v>
      </c>
      <c r="J40" s="28">
        <f t="shared" si="5"/>
        <v>0</v>
      </c>
      <c r="K40" s="35"/>
      <c r="L40" s="29">
        <f>SUM(C40:J40)+SUM('[1]Arrest 25 - 59'!C38:I38)+SUM('[1]Arrest 18 - 24'!C38:I38)+SUM('[1]Arrest - under 18'!C38:H38)</f>
        <v>0</v>
      </c>
    </row>
    <row r="41" spans="1:33" ht="15.75" thickTop="1" x14ac:dyDescent="0.25">
      <c r="A41" s="41" t="s">
        <v>24</v>
      </c>
      <c r="B41" s="42" t="s">
        <v>5</v>
      </c>
      <c r="C41" s="43">
        <f>C27+C29+C31+C33+C35+C37+C39</f>
        <v>0</v>
      </c>
      <c r="D41" s="43">
        <f t="shared" ref="D41:J42" si="6">D27+D29+D31+D33+D35+D37+D39</f>
        <v>0</v>
      </c>
      <c r="E41" s="43">
        <f t="shared" si="6"/>
        <v>1</v>
      </c>
      <c r="F41" s="54">
        <f t="shared" si="6"/>
        <v>1</v>
      </c>
      <c r="G41" s="43">
        <f t="shared" si="6"/>
        <v>0</v>
      </c>
      <c r="H41" s="43">
        <f t="shared" si="6"/>
        <v>0</v>
      </c>
      <c r="I41" s="43">
        <f t="shared" si="6"/>
        <v>0</v>
      </c>
      <c r="J41" s="43">
        <f t="shared" si="6"/>
        <v>0</v>
      </c>
      <c r="L41" s="9">
        <f>SUM(C41:J41)+SUM('[1]Arrest 25 - 59'!C39:I39)+SUM('[1]Arrest 18 - 24'!C39:I39)+SUM('[1]Arrest - under 18'!C39:H39)</f>
        <v>2</v>
      </c>
    </row>
    <row r="42" spans="1:33" x14ac:dyDescent="0.25">
      <c r="A42" s="44"/>
      <c r="B42" s="42" t="s">
        <v>6</v>
      </c>
      <c r="C42" s="43">
        <f>C28+C30+C32+C34+C36+C38+C40</f>
        <v>0</v>
      </c>
      <c r="D42" s="43">
        <f t="shared" si="6"/>
        <v>0</v>
      </c>
      <c r="E42" s="43">
        <f t="shared" si="6"/>
        <v>0</v>
      </c>
      <c r="F42" s="54">
        <f t="shared" si="6"/>
        <v>0</v>
      </c>
      <c r="G42" s="43">
        <f t="shared" si="6"/>
        <v>1</v>
      </c>
      <c r="H42" s="43">
        <f t="shared" si="6"/>
        <v>0</v>
      </c>
      <c r="I42" s="43">
        <f t="shared" si="6"/>
        <v>0</v>
      </c>
      <c r="J42" s="43">
        <f t="shared" si="6"/>
        <v>1</v>
      </c>
      <c r="L42" s="9">
        <f>SUM(C42:J42)+SUM('[1]Arrest 25 - 59'!C40:I40)+SUM('[1]Arrest 18 - 24'!C40:I40)+SUM('[1]Arrest - under 18'!C40:H40)</f>
        <v>2</v>
      </c>
    </row>
    <row r="44" spans="1:33" s="10" customFormat="1" x14ac:dyDescent="0.25">
      <c r="A44" s="45" t="s">
        <v>25</v>
      </c>
      <c r="B44" s="6"/>
      <c r="C44" s="7" t="s">
        <v>1</v>
      </c>
      <c r="D44" s="7"/>
      <c r="E44" s="7"/>
      <c r="F44" s="7"/>
      <c r="G44" s="7" t="s">
        <v>2</v>
      </c>
      <c r="H44" s="7"/>
      <c r="I44" s="7"/>
      <c r="J44" s="7"/>
      <c r="K44" s="8"/>
      <c r="L44" s="9" t="s">
        <v>3</v>
      </c>
    </row>
    <row r="45" spans="1:33" s="10" customFormat="1" ht="15.75" thickBot="1" x14ac:dyDescent="0.3">
      <c r="A45" s="5"/>
      <c r="B45" s="6"/>
      <c r="C45" s="7" t="s">
        <v>69</v>
      </c>
      <c r="D45" s="7" t="s">
        <v>68</v>
      </c>
      <c r="E45" s="7" t="s">
        <v>66</v>
      </c>
      <c r="F45" s="7" t="s">
        <v>62</v>
      </c>
      <c r="G45" s="7" t="s">
        <v>69</v>
      </c>
      <c r="H45" s="7" t="s">
        <v>68</v>
      </c>
      <c r="I45" s="7" t="s">
        <v>66</v>
      </c>
      <c r="J45" s="7" t="s">
        <v>62</v>
      </c>
      <c r="K45" s="8"/>
      <c r="L45" s="9"/>
    </row>
    <row r="46" spans="1:33" s="36" customFormat="1" ht="15.75" thickTop="1" x14ac:dyDescent="0.25">
      <c r="A46" s="11" t="s">
        <v>26</v>
      </c>
      <c r="B46" s="34" t="s">
        <v>5</v>
      </c>
      <c r="C46" s="13">
        <f>'Monthly Arrest - 60+'!F46</f>
        <v>0</v>
      </c>
      <c r="D46" s="13">
        <f>'Monthly Arrest - 60+'!G46</f>
        <v>0</v>
      </c>
      <c r="E46" s="13">
        <f>'Monthly Arrest - 60+'!H46</f>
        <v>0</v>
      </c>
      <c r="F46" s="14">
        <f t="shared" ref="F46:F53" si="7">SUM(C46:E46)</f>
        <v>0</v>
      </c>
      <c r="G46" s="13">
        <f>'Monthly Arrest - 60+'!S46</f>
        <v>0</v>
      </c>
      <c r="H46" s="13">
        <f>'Monthly Arrest - 60+'!T46</f>
        <v>0</v>
      </c>
      <c r="I46" s="13">
        <f>'Monthly Arrest - 60+'!U46</f>
        <v>0</v>
      </c>
      <c r="J46" s="14">
        <f t="shared" ref="J46:J53" si="8">SUM(G46:I46)</f>
        <v>0</v>
      </c>
      <c r="K46" s="35"/>
      <c r="L46" s="15">
        <f>SUM(C46:J46)+SUM('[1]Arrest 25 - 59'!C43:I43)+SUM('[1]Arrest 18 - 24'!C43:I43)+SUM('[1]Arrest - under 18'!C43:H43)</f>
        <v>0</v>
      </c>
    </row>
    <row r="47" spans="1:33" s="36" customFormat="1" x14ac:dyDescent="0.25">
      <c r="A47" s="16"/>
      <c r="B47" s="38" t="s">
        <v>6</v>
      </c>
      <c r="C47" s="18">
        <f>'Monthly Arrest - 60+'!F47</f>
        <v>0</v>
      </c>
      <c r="D47" s="18">
        <f>'Monthly Arrest - 60+'!G47</f>
        <v>0</v>
      </c>
      <c r="E47" s="18">
        <f>'Monthly Arrest - 60+'!H47</f>
        <v>0</v>
      </c>
      <c r="F47" s="19">
        <f t="shared" si="7"/>
        <v>0</v>
      </c>
      <c r="G47" s="18">
        <f>'Monthly Arrest - 60+'!S47</f>
        <v>0</v>
      </c>
      <c r="H47" s="18">
        <f>'Monthly Arrest - 60+'!T47</f>
        <v>0</v>
      </c>
      <c r="I47" s="18">
        <f>'Monthly Arrest - 60+'!U47</f>
        <v>0</v>
      </c>
      <c r="J47" s="19">
        <f t="shared" si="8"/>
        <v>0</v>
      </c>
      <c r="K47" s="35"/>
      <c r="L47" s="20">
        <f>SUM(C47:J47)+SUM('[1]Arrest 25 - 59'!C44:I44)+SUM('[1]Arrest 18 - 24'!C44:I44)+SUM('[1]Arrest - under 18'!C44:H44)</f>
        <v>0</v>
      </c>
    </row>
    <row r="48" spans="1:33" s="36" customFormat="1" x14ac:dyDescent="0.25">
      <c r="A48" s="21" t="s">
        <v>27</v>
      </c>
      <c r="B48" s="39" t="s">
        <v>5</v>
      </c>
      <c r="C48" s="23">
        <f>'Monthly Arrest - 60+'!F48</f>
        <v>0</v>
      </c>
      <c r="D48" s="23">
        <f>'Monthly Arrest - 60+'!G48</f>
        <v>0</v>
      </c>
      <c r="E48" s="23">
        <f>'Monthly Arrest - 60+'!H48</f>
        <v>0</v>
      </c>
      <c r="F48" s="24">
        <f t="shared" si="7"/>
        <v>0</v>
      </c>
      <c r="G48" s="23">
        <f>'Monthly Arrest - 60+'!S48</f>
        <v>0</v>
      </c>
      <c r="H48" s="23">
        <f>'Monthly Arrest - 60+'!T48</f>
        <v>0</v>
      </c>
      <c r="I48" s="23">
        <f>'Monthly Arrest - 60+'!U48</f>
        <v>0</v>
      </c>
      <c r="J48" s="24">
        <f t="shared" si="8"/>
        <v>0</v>
      </c>
      <c r="K48" s="35"/>
      <c r="L48" s="20">
        <f>SUM(C48:J48)+SUM('[1]Arrest 25 - 59'!C45:I45)+SUM('[1]Arrest 18 - 24'!C45:I45)+SUM('[1]Arrest - under 18'!C45:H45)</f>
        <v>0</v>
      </c>
    </row>
    <row r="49" spans="1:12" s="36" customFormat="1" x14ac:dyDescent="0.25">
      <c r="A49" s="16"/>
      <c r="B49" s="38" t="s">
        <v>6</v>
      </c>
      <c r="C49" s="18">
        <f>'Monthly Arrest - 60+'!F49</f>
        <v>0</v>
      </c>
      <c r="D49" s="18">
        <f>'Monthly Arrest - 60+'!G49</f>
        <v>0</v>
      </c>
      <c r="E49" s="18">
        <f>'Monthly Arrest - 60+'!H49</f>
        <v>0</v>
      </c>
      <c r="F49" s="19">
        <f t="shared" si="7"/>
        <v>0</v>
      </c>
      <c r="G49" s="18">
        <f>'Monthly Arrest - 60+'!S49</f>
        <v>0</v>
      </c>
      <c r="H49" s="18">
        <f>'Monthly Arrest - 60+'!T49</f>
        <v>0</v>
      </c>
      <c r="I49" s="18">
        <f>'Monthly Arrest - 60+'!U49</f>
        <v>0</v>
      </c>
      <c r="J49" s="19">
        <f t="shared" si="8"/>
        <v>0</v>
      </c>
      <c r="K49" s="35"/>
      <c r="L49" s="20">
        <f>SUM(C49:J49)+SUM('[1]Arrest 25 - 59'!C46:I46)+SUM('[1]Arrest 18 - 24'!C46:I46)+SUM('[1]Arrest - under 18'!C46:H46)</f>
        <v>0</v>
      </c>
    </row>
    <row r="50" spans="1:12" s="36" customFormat="1" x14ac:dyDescent="0.25">
      <c r="A50" s="21" t="s">
        <v>28</v>
      </c>
      <c r="B50" s="39" t="s">
        <v>5</v>
      </c>
      <c r="C50" s="23">
        <f>'Monthly Arrest - 60+'!F50</f>
        <v>0</v>
      </c>
      <c r="D50" s="23">
        <f>'Monthly Arrest - 60+'!G50</f>
        <v>0</v>
      </c>
      <c r="E50" s="23">
        <f>'Monthly Arrest - 60+'!H50</f>
        <v>0</v>
      </c>
      <c r="F50" s="24">
        <f t="shared" si="7"/>
        <v>0</v>
      </c>
      <c r="G50" s="23">
        <f>'Monthly Arrest - 60+'!S50</f>
        <v>0</v>
      </c>
      <c r="H50" s="23">
        <f>'Monthly Arrest - 60+'!T50</f>
        <v>0</v>
      </c>
      <c r="I50" s="23">
        <f>'Monthly Arrest - 60+'!U50</f>
        <v>0</v>
      </c>
      <c r="J50" s="24">
        <f t="shared" si="8"/>
        <v>0</v>
      </c>
      <c r="K50" s="35"/>
      <c r="L50" s="20">
        <f>SUM(C50:J50)+SUM('[1]Arrest 25 - 59'!C47:I47)+SUM('[1]Arrest 18 - 24'!C47:I47)+SUM('[1]Arrest - under 18'!C47:H47)</f>
        <v>0</v>
      </c>
    </row>
    <row r="51" spans="1:12" s="36" customFormat="1" x14ac:dyDescent="0.25">
      <c r="A51" s="16"/>
      <c r="B51" s="38" t="s">
        <v>6</v>
      </c>
      <c r="C51" s="18">
        <f>'Monthly Arrest - 60+'!F51</f>
        <v>0</v>
      </c>
      <c r="D51" s="18">
        <f>'Monthly Arrest - 60+'!G51</f>
        <v>0</v>
      </c>
      <c r="E51" s="18">
        <f>'Monthly Arrest - 60+'!H51</f>
        <v>0</v>
      </c>
      <c r="F51" s="19">
        <f t="shared" si="7"/>
        <v>0</v>
      </c>
      <c r="G51" s="18">
        <f>'Monthly Arrest - 60+'!S51</f>
        <v>0</v>
      </c>
      <c r="H51" s="18">
        <f>'Monthly Arrest - 60+'!T51</f>
        <v>0</v>
      </c>
      <c r="I51" s="18">
        <f>'Monthly Arrest - 60+'!U51</f>
        <v>0</v>
      </c>
      <c r="J51" s="19">
        <f t="shared" si="8"/>
        <v>0</v>
      </c>
      <c r="K51" s="35"/>
      <c r="L51" s="20">
        <f>SUM(C51:J51)+SUM('[1]Arrest 25 - 59'!C48:I48)+SUM('[1]Arrest 18 - 24'!C48:I48)+SUM('[1]Arrest - under 18'!C48:H48)</f>
        <v>0</v>
      </c>
    </row>
    <row r="52" spans="1:12" s="36" customFormat="1" x14ac:dyDescent="0.25">
      <c r="A52" s="21" t="s">
        <v>29</v>
      </c>
      <c r="B52" s="39" t="s">
        <v>5</v>
      </c>
      <c r="C52" s="23">
        <f>'Monthly Arrest - 60+'!F52</f>
        <v>0</v>
      </c>
      <c r="D52" s="23">
        <f>'Monthly Arrest - 60+'!G52</f>
        <v>0</v>
      </c>
      <c r="E52" s="23">
        <f>'Monthly Arrest - 60+'!H52</f>
        <v>1</v>
      </c>
      <c r="F52" s="24">
        <f t="shared" si="7"/>
        <v>1</v>
      </c>
      <c r="G52" s="23">
        <f>'Monthly Arrest - 60+'!S52</f>
        <v>0</v>
      </c>
      <c r="H52" s="23">
        <f>'Monthly Arrest - 60+'!T52</f>
        <v>0</v>
      </c>
      <c r="I52" s="23">
        <f>'Monthly Arrest - 60+'!U52</f>
        <v>0</v>
      </c>
      <c r="J52" s="24">
        <f t="shared" si="8"/>
        <v>0</v>
      </c>
      <c r="K52" s="35"/>
      <c r="L52" s="20">
        <f>SUM(C52:J52)+SUM('[1]Arrest 25 - 59'!C49:I49)+SUM('[1]Arrest 18 - 24'!C49:I49)+SUM('[1]Arrest - under 18'!C49:H49)</f>
        <v>2</v>
      </c>
    </row>
    <row r="53" spans="1:12" s="36" customFormat="1" ht="15.75" thickBot="1" x14ac:dyDescent="0.3">
      <c r="A53" s="25"/>
      <c r="B53" s="40" t="s">
        <v>6</v>
      </c>
      <c r="C53" s="27">
        <f>'Monthly Arrest - 60+'!F53</f>
        <v>0</v>
      </c>
      <c r="D53" s="27">
        <f>'Monthly Arrest - 60+'!G53</f>
        <v>0</v>
      </c>
      <c r="E53" s="27">
        <f>'Monthly Arrest - 60+'!H53</f>
        <v>0</v>
      </c>
      <c r="F53" s="28">
        <f t="shared" si="7"/>
        <v>0</v>
      </c>
      <c r="G53" s="27">
        <f>'Monthly Arrest - 60+'!S53</f>
        <v>0</v>
      </c>
      <c r="H53" s="27">
        <f>'Monthly Arrest - 60+'!T53</f>
        <v>0</v>
      </c>
      <c r="I53" s="27">
        <f>'Monthly Arrest - 60+'!U53</f>
        <v>0</v>
      </c>
      <c r="J53" s="28">
        <f t="shared" si="8"/>
        <v>0</v>
      </c>
      <c r="K53" s="35"/>
      <c r="L53" s="29">
        <f>SUM(C53:J53)+SUM('[1]Arrest 25 - 59'!C50:I50)+SUM('[1]Arrest 18 - 24'!C50:I50)+SUM('[1]Arrest - under 18'!C50:H50)</f>
        <v>0</v>
      </c>
    </row>
    <row r="54" spans="1:12" ht="15.75" thickTop="1" x14ac:dyDescent="0.25">
      <c r="A54" s="41" t="s">
        <v>30</v>
      </c>
      <c r="B54" s="46" t="s">
        <v>5</v>
      </c>
      <c r="C54" s="43">
        <f>C46+C48+C50+C52</f>
        <v>0</v>
      </c>
      <c r="D54" s="43">
        <f t="shared" ref="D54:J55" si="9">D46+D48+D50+D52</f>
        <v>0</v>
      </c>
      <c r="E54" s="43">
        <f t="shared" si="9"/>
        <v>1</v>
      </c>
      <c r="F54" s="54">
        <f t="shared" si="9"/>
        <v>1</v>
      </c>
      <c r="G54" s="43">
        <f t="shared" si="9"/>
        <v>0</v>
      </c>
      <c r="H54" s="43">
        <f t="shared" si="9"/>
        <v>0</v>
      </c>
      <c r="I54" s="43">
        <f t="shared" si="9"/>
        <v>0</v>
      </c>
      <c r="J54" s="43">
        <f t="shared" si="9"/>
        <v>0</v>
      </c>
      <c r="L54" s="9">
        <f>SUM(C54:J54)+SUM('[1]Arrest 25 - 59'!C51:I51)+SUM('[1]Arrest 18 - 24'!C51:I51)+SUM('[1]Arrest - under 18'!C51:H51)</f>
        <v>2</v>
      </c>
    </row>
    <row r="55" spans="1:12" x14ac:dyDescent="0.25">
      <c r="A55" s="41"/>
      <c r="B55" s="46" t="s">
        <v>6</v>
      </c>
      <c r="C55" s="43">
        <f>C47+C49+C51+C53</f>
        <v>0</v>
      </c>
      <c r="D55" s="43">
        <f t="shared" si="9"/>
        <v>0</v>
      </c>
      <c r="E55" s="43">
        <f t="shared" si="9"/>
        <v>0</v>
      </c>
      <c r="F55" s="54">
        <f t="shared" si="9"/>
        <v>0</v>
      </c>
      <c r="G55" s="43">
        <f t="shared" si="9"/>
        <v>0</v>
      </c>
      <c r="H55" s="43">
        <f t="shared" si="9"/>
        <v>0</v>
      </c>
      <c r="I55" s="43">
        <f t="shared" si="9"/>
        <v>0</v>
      </c>
      <c r="J55" s="43">
        <f t="shared" si="9"/>
        <v>0</v>
      </c>
      <c r="L55" s="9">
        <f>SUM(C55:J55)+SUM('[1]Arrest 25 - 59'!C52:I52)+SUM('[1]Arrest 18 - 24'!C52:I52)+SUM('[1]Arrest - under 18'!C52:H52)</f>
        <v>0</v>
      </c>
    </row>
    <row r="56" spans="1:12" x14ac:dyDescent="0.25">
      <c r="A56" s="44"/>
      <c r="B56" s="47"/>
      <c r="C56" s="48"/>
      <c r="D56" s="48"/>
      <c r="E56" s="48"/>
      <c r="F56" s="48"/>
      <c r="G56" s="48"/>
      <c r="H56" s="48"/>
      <c r="I56" s="48"/>
      <c r="J56" s="48"/>
    </row>
    <row r="57" spans="1:12" x14ac:dyDescent="0.25">
      <c r="A57" s="49" t="s">
        <v>31</v>
      </c>
      <c r="B57" s="50"/>
      <c r="C57" s="51" t="s">
        <v>1</v>
      </c>
      <c r="D57" s="51"/>
      <c r="E57" s="51"/>
      <c r="F57" s="51"/>
      <c r="G57" s="51" t="s">
        <v>2</v>
      </c>
      <c r="H57" s="51"/>
      <c r="I57" s="51"/>
      <c r="J57" s="51"/>
      <c r="L57" s="9" t="s">
        <v>3</v>
      </c>
    </row>
    <row r="58" spans="1:12" s="10" customFormat="1" x14ac:dyDescent="0.25">
      <c r="A58" s="5"/>
      <c r="B58" s="6"/>
      <c r="C58" s="7" t="s">
        <v>69</v>
      </c>
      <c r="D58" s="7" t="s">
        <v>68</v>
      </c>
      <c r="E58" s="7" t="s">
        <v>66</v>
      </c>
      <c r="F58" s="7" t="s">
        <v>62</v>
      </c>
      <c r="G58" s="7" t="s">
        <v>69</v>
      </c>
      <c r="H58" s="7" t="s">
        <v>68</v>
      </c>
      <c r="I58" s="7" t="s">
        <v>66</v>
      </c>
      <c r="J58" s="7" t="s">
        <v>62</v>
      </c>
      <c r="K58" s="8"/>
      <c r="L58" s="9"/>
    </row>
    <row r="59" spans="1:12" s="10" customFormat="1" ht="15.75" thickBot="1" x14ac:dyDescent="0.3">
      <c r="A59" s="41" t="s">
        <v>32</v>
      </c>
      <c r="B59" s="52"/>
      <c r="C59" s="8">
        <f>SUM(C60:C67)</f>
        <v>0</v>
      </c>
      <c r="D59" s="8">
        <f t="shared" ref="D59:J59" si="10">SUM(D60:D67)</f>
        <v>0</v>
      </c>
      <c r="E59" s="8">
        <f t="shared" si="10"/>
        <v>0</v>
      </c>
      <c r="F59" s="54">
        <f t="shared" si="10"/>
        <v>0</v>
      </c>
      <c r="G59" s="8">
        <f t="shared" si="10"/>
        <v>0</v>
      </c>
      <c r="H59" s="8">
        <f t="shared" si="10"/>
        <v>0</v>
      </c>
      <c r="I59" s="8">
        <f t="shared" si="10"/>
        <v>0</v>
      </c>
      <c r="J59" s="8">
        <f t="shared" si="10"/>
        <v>0</v>
      </c>
      <c r="K59" s="8"/>
      <c r="L59" s="9">
        <f>SUM(C59:J59)+SUM('[1]Arrest 25 - 59'!C55:I55)+SUM('[1]Arrest 18 - 24'!C55:I55)+SUM('[1]Arrest - under 18'!C55:H55)</f>
        <v>0</v>
      </c>
    </row>
    <row r="60" spans="1:12" s="36" customFormat="1" ht="30.75" thickTop="1" x14ac:dyDescent="0.25">
      <c r="A60" s="11" t="s">
        <v>33</v>
      </c>
      <c r="B60" s="34" t="s">
        <v>5</v>
      </c>
      <c r="C60" s="13">
        <f>'Monthly Arrest - 60+'!F60</f>
        <v>0</v>
      </c>
      <c r="D60" s="13">
        <f>'Monthly Arrest - 60+'!G60</f>
        <v>0</v>
      </c>
      <c r="E60" s="13">
        <f>'Monthly Arrest - 60+'!H60</f>
        <v>0</v>
      </c>
      <c r="F60" s="14">
        <f t="shared" ref="F60:F67" si="11">SUM(C60:E60)</f>
        <v>0</v>
      </c>
      <c r="G60" s="13">
        <f>'Monthly Arrest - 60+'!S60</f>
        <v>0</v>
      </c>
      <c r="H60" s="13">
        <f>'Monthly Arrest - 60+'!T60</f>
        <v>0</v>
      </c>
      <c r="I60" s="13">
        <f>'Monthly Arrest - 60+'!U60</f>
        <v>0</v>
      </c>
      <c r="J60" s="14">
        <f t="shared" ref="J60:J67" si="12">SUM(G60:I60)</f>
        <v>0</v>
      </c>
      <c r="K60" s="35"/>
      <c r="L60" s="15">
        <f>SUM(C60:J60)+SUM('[1]Arrest 25 - 59'!C56:I56)+SUM('[1]Arrest 18 - 24'!C56:I56)+SUM('[1]Arrest - under 18'!C56:H56)</f>
        <v>0</v>
      </c>
    </row>
    <row r="61" spans="1:12" s="36" customFormat="1" x14ac:dyDescent="0.25">
      <c r="A61" s="16"/>
      <c r="B61" s="38" t="s">
        <v>6</v>
      </c>
      <c r="C61" s="18">
        <f>'Monthly Arrest - 60+'!F61</f>
        <v>0</v>
      </c>
      <c r="D61" s="18">
        <f>'Monthly Arrest - 60+'!G61</f>
        <v>0</v>
      </c>
      <c r="E61" s="18">
        <f>'Monthly Arrest - 60+'!H61</f>
        <v>0</v>
      </c>
      <c r="F61" s="19">
        <f t="shared" si="11"/>
        <v>0</v>
      </c>
      <c r="G61" s="18">
        <f>'Monthly Arrest - 60+'!S61</f>
        <v>0</v>
      </c>
      <c r="H61" s="18">
        <f>'Monthly Arrest - 60+'!T61</f>
        <v>0</v>
      </c>
      <c r="I61" s="18">
        <f>'Monthly Arrest - 60+'!U61</f>
        <v>0</v>
      </c>
      <c r="J61" s="19">
        <f t="shared" si="12"/>
        <v>0</v>
      </c>
      <c r="K61" s="35"/>
      <c r="L61" s="20">
        <f>SUM(C61:J61)+SUM('[1]Arrest 25 - 59'!C57:I57)+SUM('[1]Arrest 18 - 24'!C57:I57)+SUM('[1]Arrest - under 18'!C57:H57)</f>
        <v>0</v>
      </c>
    </row>
    <row r="62" spans="1:12" s="36" customFormat="1" x14ac:dyDescent="0.25">
      <c r="A62" s="21" t="s">
        <v>34</v>
      </c>
      <c r="B62" s="39" t="s">
        <v>5</v>
      </c>
      <c r="C62" s="23">
        <f>'Monthly Arrest - 60+'!F62</f>
        <v>0</v>
      </c>
      <c r="D62" s="23">
        <f>'Monthly Arrest - 60+'!G62</f>
        <v>0</v>
      </c>
      <c r="E62" s="23">
        <f>'Monthly Arrest - 60+'!H62</f>
        <v>0</v>
      </c>
      <c r="F62" s="24">
        <f t="shared" si="11"/>
        <v>0</v>
      </c>
      <c r="G62" s="23">
        <f>'Monthly Arrest - 60+'!S62</f>
        <v>0</v>
      </c>
      <c r="H62" s="23">
        <f>'Monthly Arrest - 60+'!T62</f>
        <v>0</v>
      </c>
      <c r="I62" s="23">
        <f>'Monthly Arrest - 60+'!U62</f>
        <v>0</v>
      </c>
      <c r="J62" s="24">
        <f t="shared" si="12"/>
        <v>0</v>
      </c>
      <c r="K62" s="35"/>
      <c r="L62" s="20">
        <f>SUM(C62:J62)+SUM('[1]Arrest 25 - 59'!C58:I58)+SUM('[1]Arrest 18 - 24'!C58:I58)+SUM('[1]Arrest - under 18'!C58:H58)</f>
        <v>0</v>
      </c>
    </row>
    <row r="63" spans="1:12" s="36" customFormat="1" x14ac:dyDescent="0.25">
      <c r="A63" s="16"/>
      <c r="B63" s="38" t="s">
        <v>6</v>
      </c>
      <c r="C63" s="18">
        <f>'Monthly Arrest - 60+'!F63</f>
        <v>0</v>
      </c>
      <c r="D63" s="18">
        <f>'Monthly Arrest - 60+'!G63</f>
        <v>0</v>
      </c>
      <c r="E63" s="18">
        <f>'Monthly Arrest - 60+'!H63</f>
        <v>0</v>
      </c>
      <c r="F63" s="19">
        <f t="shared" si="11"/>
        <v>0</v>
      </c>
      <c r="G63" s="18">
        <f>'Monthly Arrest - 60+'!S63</f>
        <v>0</v>
      </c>
      <c r="H63" s="18">
        <f>'Monthly Arrest - 60+'!T63</f>
        <v>0</v>
      </c>
      <c r="I63" s="18">
        <f>'Monthly Arrest - 60+'!U63</f>
        <v>0</v>
      </c>
      <c r="J63" s="19">
        <f t="shared" si="12"/>
        <v>0</v>
      </c>
      <c r="K63" s="35"/>
      <c r="L63" s="20">
        <f>SUM(C63:J63)+SUM('[1]Arrest 25 - 59'!C59:I59)+SUM('[1]Arrest 18 - 24'!C59:I59)+SUM('[1]Arrest - under 18'!C59:H59)</f>
        <v>0</v>
      </c>
    </row>
    <row r="64" spans="1:12" s="36" customFormat="1" ht="30" x14ac:dyDescent="0.25">
      <c r="A64" s="21" t="s">
        <v>35</v>
      </c>
      <c r="B64" s="39" t="s">
        <v>5</v>
      </c>
      <c r="C64" s="23">
        <f>'Monthly Arrest - 60+'!F64</f>
        <v>0</v>
      </c>
      <c r="D64" s="23">
        <f>'Monthly Arrest - 60+'!G64</f>
        <v>0</v>
      </c>
      <c r="E64" s="23">
        <f>'Monthly Arrest - 60+'!H64</f>
        <v>0</v>
      </c>
      <c r="F64" s="24">
        <f t="shared" si="11"/>
        <v>0</v>
      </c>
      <c r="G64" s="23">
        <f>'Monthly Arrest - 60+'!S64</f>
        <v>0</v>
      </c>
      <c r="H64" s="23">
        <f>'Monthly Arrest - 60+'!T64</f>
        <v>0</v>
      </c>
      <c r="I64" s="23">
        <f>'Monthly Arrest - 60+'!U64</f>
        <v>0</v>
      </c>
      <c r="J64" s="24">
        <f t="shared" si="12"/>
        <v>0</v>
      </c>
      <c r="K64" s="35"/>
      <c r="L64" s="20">
        <f>SUM(C64:J64)+SUM('[1]Arrest 25 - 59'!C60:I60)+SUM('[1]Arrest 18 - 24'!C60:I60)+SUM('[1]Arrest - under 18'!C60:H60)</f>
        <v>0</v>
      </c>
    </row>
    <row r="65" spans="1:33" s="36" customFormat="1" x14ac:dyDescent="0.25">
      <c r="A65" s="16"/>
      <c r="B65" s="38" t="s">
        <v>6</v>
      </c>
      <c r="C65" s="18">
        <f>'Monthly Arrest - 60+'!F65</f>
        <v>0</v>
      </c>
      <c r="D65" s="18">
        <f>'Monthly Arrest - 60+'!G65</f>
        <v>0</v>
      </c>
      <c r="E65" s="18">
        <f>'Monthly Arrest - 60+'!H65</f>
        <v>0</v>
      </c>
      <c r="F65" s="19">
        <f t="shared" si="11"/>
        <v>0</v>
      </c>
      <c r="G65" s="18">
        <f>'Monthly Arrest - 60+'!S65</f>
        <v>0</v>
      </c>
      <c r="H65" s="18">
        <f>'Monthly Arrest - 60+'!T65</f>
        <v>0</v>
      </c>
      <c r="I65" s="18">
        <f>'Monthly Arrest - 60+'!U65</f>
        <v>0</v>
      </c>
      <c r="J65" s="19">
        <f t="shared" si="12"/>
        <v>0</v>
      </c>
      <c r="K65" s="35"/>
      <c r="L65" s="20">
        <f>SUM(C65:J65)+SUM('[1]Arrest 25 - 59'!C61:I61)+SUM('[1]Arrest 18 - 24'!C61:I61)+SUM('[1]Arrest - under 18'!C61:H61)</f>
        <v>0</v>
      </c>
    </row>
    <row r="66" spans="1:33" s="36" customFormat="1" ht="30" x14ac:dyDescent="0.25">
      <c r="A66" s="21" t="s">
        <v>36</v>
      </c>
      <c r="B66" s="39" t="s">
        <v>5</v>
      </c>
      <c r="C66" s="23">
        <f>'Monthly Arrest - 60+'!F66</f>
        <v>0</v>
      </c>
      <c r="D66" s="23">
        <f>'Monthly Arrest - 60+'!G66</f>
        <v>0</v>
      </c>
      <c r="E66" s="23">
        <f>'Monthly Arrest - 60+'!H66</f>
        <v>0</v>
      </c>
      <c r="F66" s="24">
        <f t="shared" si="11"/>
        <v>0</v>
      </c>
      <c r="G66" s="23">
        <f>'Monthly Arrest - 60+'!S66</f>
        <v>0</v>
      </c>
      <c r="H66" s="23">
        <f>'Monthly Arrest - 60+'!T66</f>
        <v>0</v>
      </c>
      <c r="I66" s="23">
        <f>'Monthly Arrest - 60+'!U66</f>
        <v>0</v>
      </c>
      <c r="J66" s="24">
        <f t="shared" si="12"/>
        <v>0</v>
      </c>
      <c r="K66" s="35"/>
      <c r="L66" s="20">
        <f>SUM(C66:J66)+SUM('[1]Arrest 25 - 59'!C62:I62)+SUM('[1]Arrest 18 - 24'!C62:I62)+SUM('[1]Arrest - under 18'!C62:H62)</f>
        <v>0</v>
      </c>
    </row>
    <row r="67" spans="1:33" s="36" customFormat="1" ht="15.75" thickBot="1" x14ac:dyDescent="0.3">
      <c r="A67" s="16"/>
      <c r="B67" s="38" t="s">
        <v>6</v>
      </c>
      <c r="C67" s="18">
        <f>'Monthly Arrest - 60+'!F67</f>
        <v>0</v>
      </c>
      <c r="D67" s="18">
        <f>'Monthly Arrest - 60+'!G67</f>
        <v>0</v>
      </c>
      <c r="E67" s="18">
        <f>'Monthly Arrest - 60+'!H67</f>
        <v>0</v>
      </c>
      <c r="F67" s="19">
        <f t="shared" si="11"/>
        <v>0</v>
      </c>
      <c r="G67" s="18">
        <f>'Monthly Arrest - 60+'!S67</f>
        <v>0</v>
      </c>
      <c r="H67" s="18">
        <f>'Monthly Arrest - 60+'!T67</f>
        <v>0</v>
      </c>
      <c r="I67" s="18">
        <f>'Monthly Arrest - 60+'!U67</f>
        <v>0</v>
      </c>
      <c r="J67" s="19">
        <f t="shared" si="12"/>
        <v>0</v>
      </c>
      <c r="K67" s="35"/>
      <c r="L67" s="29">
        <f>SUM(C67:J67)+SUM('[1]Arrest 25 - 59'!C63:I63)+SUM('[1]Arrest 18 - 24'!C63:I63)+SUM('[1]Arrest - under 18'!C63:H63)</f>
        <v>0</v>
      </c>
    </row>
    <row r="68" spans="1:33" ht="16.5" thickTop="1" thickBot="1" x14ac:dyDescent="0.3">
      <c r="A68" s="53" t="s">
        <v>37</v>
      </c>
      <c r="B68" s="47"/>
      <c r="C68" s="43">
        <f>SUM(C69:C76)</f>
        <v>1</v>
      </c>
      <c r="D68" s="43">
        <f t="shared" ref="D68:J68" si="13">SUM(D69:D76)</f>
        <v>0</v>
      </c>
      <c r="E68" s="43">
        <f t="shared" si="13"/>
        <v>0</v>
      </c>
      <c r="F68" s="54">
        <f t="shared" si="13"/>
        <v>1</v>
      </c>
      <c r="G68" s="43">
        <f t="shared" si="13"/>
        <v>0</v>
      </c>
      <c r="H68" s="43">
        <f t="shared" si="13"/>
        <v>0</v>
      </c>
      <c r="I68" s="43">
        <f t="shared" si="13"/>
        <v>0</v>
      </c>
      <c r="J68" s="54">
        <f t="shared" si="13"/>
        <v>0</v>
      </c>
      <c r="L68" s="9">
        <f>SUM(C68:J68)+SUM('[1]Arrest 25 - 59'!C64:I64)+SUM('[1]Arrest 18 - 24'!C64:I64)+SUM('[1]Arrest - under 18'!C64:H64)</f>
        <v>2</v>
      </c>
    </row>
    <row r="69" spans="1:33" s="36" customFormat="1" ht="30.75" thickTop="1" x14ac:dyDescent="0.25">
      <c r="A69" s="21" t="s">
        <v>38</v>
      </c>
      <c r="B69" s="39" t="s">
        <v>5</v>
      </c>
      <c r="C69" s="23">
        <f>'Monthly Arrest - 60+'!F69</f>
        <v>0</v>
      </c>
      <c r="D69" s="23">
        <f>'Monthly Arrest - 60+'!G69</f>
        <v>0</v>
      </c>
      <c r="E69" s="23">
        <f>'Monthly Arrest - 60+'!H69</f>
        <v>0</v>
      </c>
      <c r="F69" s="24">
        <f t="shared" ref="F69:F76" si="14">SUM(C69:E69)</f>
        <v>0</v>
      </c>
      <c r="G69" s="23">
        <f>'Monthly Arrest - 60+'!S69</f>
        <v>0</v>
      </c>
      <c r="H69" s="23">
        <f>'Monthly Arrest - 60+'!T69</f>
        <v>0</v>
      </c>
      <c r="I69" s="23">
        <f>'Monthly Arrest - 60+'!U69</f>
        <v>0</v>
      </c>
      <c r="J69" s="24">
        <f t="shared" ref="J69:J76" si="15">SUM(G69:I69)</f>
        <v>0</v>
      </c>
      <c r="K69" s="35"/>
      <c r="L69" s="15">
        <f>SUM(C69:J69)+SUM('[1]Arrest 25 - 59'!C65:I65)+SUM('[1]Arrest 18 - 24'!C65:I65)+SUM('[1]Arrest - under 18'!C65:H65)</f>
        <v>0</v>
      </c>
    </row>
    <row r="70" spans="1:33" s="36" customFormat="1" x14ac:dyDescent="0.25">
      <c r="A70" s="16"/>
      <c r="B70" s="38" t="s">
        <v>6</v>
      </c>
      <c r="C70" s="18">
        <f>'Monthly Arrest - 60+'!F70</f>
        <v>0</v>
      </c>
      <c r="D70" s="18">
        <f>'Monthly Arrest - 60+'!G70</f>
        <v>0</v>
      </c>
      <c r="E70" s="18">
        <f>'Monthly Arrest - 60+'!H70</f>
        <v>0</v>
      </c>
      <c r="F70" s="19">
        <f t="shared" si="14"/>
        <v>0</v>
      </c>
      <c r="G70" s="18">
        <f>'Monthly Arrest - 60+'!S70</f>
        <v>0</v>
      </c>
      <c r="H70" s="18">
        <f>'Monthly Arrest - 60+'!T70</f>
        <v>0</v>
      </c>
      <c r="I70" s="18">
        <f>'Monthly Arrest - 60+'!U70</f>
        <v>0</v>
      </c>
      <c r="J70" s="19">
        <f t="shared" si="15"/>
        <v>0</v>
      </c>
      <c r="K70" s="35"/>
      <c r="L70" s="20">
        <f>SUM(C70:J70)+SUM('[1]Arrest 25 - 59'!C66:I66)+SUM('[1]Arrest 18 - 24'!C66:I66)+SUM('[1]Arrest - under 18'!C66:H66)</f>
        <v>0</v>
      </c>
    </row>
    <row r="71" spans="1:33" s="36" customFormat="1" x14ac:dyDescent="0.25">
      <c r="A71" s="21" t="s">
        <v>34</v>
      </c>
      <c r="B71" s="39" t="s">
        <v>5</v>
      </c>
      <c r="C71" s="23">
        <f>'Monthly Arrest - 60+'!F71</f>
        <v>0</v>
      </c>
      <c r="D71" s="23">
        <f>'Monthly Arrest - 60+'!G71</f>
        <v>0</v>
      </c>
      <c r="E71" s="23">
        <f>'Monthly Arrest - 60+'!H71</f>
        <v>0</v>
      </c>
      <c r="F71" s="24">
        <f t="shared" si="14"/>
        <v>0</v>
      </c>
      <c r="G71" s="23">
        <f>'Monthly Arrest - 60+'!S71</f>
        <v>0</v>
      </c>
      <c r="H71" s="23">
        <f>'Monthly Arrest - 60+'!T71</f>
        <v>0</v>
      </c>
      <c r="I71" s="23">
        <f>'Monthly Arrest - 60+'!U71</f>
        <v>0</v>
      </c>
      <c r="J71" s="24">
        <f t="shared" si="15"/>
        <v>0</v>
      </c>
      <c r="K71" s="35"/>
      <c r="L71" s="20">
        <f>SUM(C71:J71)+SUM('[1]Arrest 25 - 59'!C67:I67)+SUM('[1]Arrest 18 - 24'!C67:I67)+SUM('[1]Arrest - under 18'!C67:H67)</f>
        <v>0</v>
      </c>
    </row>
    <row r="72" spans="1:33" s="36" customFormat="1" x14ac:dyDescent="0.25">
      <c r="A72" s="16"/>
      <c r="B72" s="38" t="s">
        <v>6</v>
      </c>
      <c r="C72" s="18">
        <f>'Monthly Arrest - 60+'!F72</f>
        <v>0</v>
      </c>
      <c r="D72" s="18">
        <f>'Monthly Arrest - 60+'!G72</f>
        <v>0</v>
      </c>
      <c r="E72" s="18">
        <f>'Monthly Arrest - 60+'!H72</f>
        <v>0</v>
      </c>
      <c r="F72" s="19">
        <f t="shared" si="14"/>
        <v>0</v>
      </c>
      <c r="G72" s="18">
        <f>'Monthly Arrest - 60+'!S72</f>
        <v>0</v>
      </c>
      <c r="H72" s="18">
        <f>'Monthly Arrest - 60+'!T72</f>
        <v>0</v>
      </c>
      <c r="I72" s="18">
        <f>'Monthly Arrest - 60+'!U72</f>
        <v>0</v>
      </c>
      <c r="J72" s="19">
        <f t="shared" si="15"/>
        <v>0</v>
      </c>
      <c r="K72" s="35"/>
      <c r="L72" s="20">
        <f>SUM(C72:J72)+SUM('[1]Arrest 25 - 59'!C68:I68)+SUM('[1]Arrest 18 - 24'!C68:I68)+SUM('[1]Arrest - under 18'!C68:H68)</f>
        <v>0</v>
      </c>
    </row>
    <row r="73" spans="1:33" s="36" customFormat="1" ht="30" x14ac:dyDescent="0.25">
      <c r="A73" s="21" t="s">
        <v>39</v>
      </c>
      <c r="B73" s="39" t="s">
        <v>5</v>
      </c>
      <c r="C73" s="23">
        <f>'Monthly Arrest - 60+'!F73</f>
        <v>1</v>
      </c>
      <c r="D73" s="23">
        <f>'Monthly Arrest - 60+'!G73</f>
        <v>0</v>
      </c>
      <c r="E73" s="23">
        <f>'Monthly Arrest - 60+'!H73</f>
        <v>0</v>
      </c>
      <c r="F73" s="24">
        <f t="shared" si="14"/>
        <v>1</v>
      </c>
      <c r="G73" s="23">
        <f>'Monthly Arrest - 60+'!S73</f>
        <v>0</v>
      </c>
      <c r="H73" s="23">
        <f>'Monthly Arrest - 60+'!T73</f>
        <v>0</v>
      </c>
      <c r="I73" s="23">
        <f>'Monthly Arrest - 60+'!U73</f>
        <v>0</v>
      </c>
      <c r="J73" s="24">
        <f t="shared" si="15"/>
        <v>0</v>
      </c>
      <c r="K73" s="35"/>
      <c r="L73" s="20">
        <f>SUM(C73:J73)+SUM('[1]Arrest 25 - 59'!C69:I69)+SUM('[1]Arrest 18 - 24'!C69:I69)+SUM('[1]Arrest - under 18'!C69:H69)</f>
        <v>2</v>
      </c>
    </row>
    <row r="74" spans="1:33" s="36" customFormat="1" x14ac:dyDescent="0.25">
      <c r="A74" s="16"/>
      <c r="B74" s="38" t="s">
        <v>6</v>
      </c>
      <c r="C74" s="18">
        <f>'Monthly Arrest - 60+'!F74</f>
        <v>0</v>
      </c>
      <c r="D74" s="18">
        <f>'Monthly Arrest - 60+'!G74</f>
        <v>0</v>
      </c>
      <c r="E74" s="18">
        <f>'Monthly Arrest - 60+'!H74</f>
        <v>0</v>
      </c>
      <c r="F74" s="19">
        <f t="shared" si="14"/>
        <v>0</v>
      </c>
      <c r="G74" s="18">
        <f>'Monthly Arrest - 60+'!S74</f>
        <v>0</v>
      </c>
      <c r="H74" s="18">
        <f>'Monthly Arrest - 60+'!T74</f>
        <v>0</v>
      </c>
      <c r="I74" s="18">
        <f>'Monthly Arrest - 60+'!U74</f>
        <v>0</v>
      </c>
      <c r="J74" s="19">
        <f t="shared" si="15"/>
        <v>0</v>
      </c>
      <c r="K74" s="35"/>
      <c r="L74" s="20">
        <f>SUM(C74:J74)+SUM('[1]Arrest 25 - 59'!C70:I70)+SUM('[1]Arrest 18 - 24'!C70:I70)+SUM('[1]Arrest - under 18'!C70:H70)</f>
        <v>0</v>
      </c>
    </row>
    <row r="75" spans="1:33" s="36" customFormat="1" ht="30" x14ac:dyDescent="0.25">
      <c r="A75" s="21" t="s">
        <v>40</v>
      </c>
      <c r="B75" s="39" t="s">
        <v>5</v>
      </c>
      <c r="C75" s="23">
        <f>'Monthly Arrest - 60+'!F75</f>
        <v>0</v>
      </c>
      <c r="D75" s="23">
        <f>'Monthly Arrest - 60+'!G75</f>
        <v>0</v>
      </c>
      <c r="E75" s="23">
        <f>'Monthly Arrest - 60+'!H75</f>
        <v>0</v>
      </c>
      <c r="F75" s="24">
        <f t="shared" si="14"/>
        <v>0</v>
      </c>
      <c r="G75" s="23">
        <f>'Monthly Arrest - 60+'!S75</f>
        <v>0</v>
      </c>
      <c r="H75" s="23">
        <f>'Monthly Arrest - 60+'!T75</f>
        <v>0</v>
      </c>
      <c r="I75" s="23">
        <f>'Monthly Arrest - 60+'!U75</f>
        <v>0</v>
      </c>
      <c r="J75" s="24">
        <f t="shared" si="15"/>
        <v>0</v>
      </c>
      <c r="K75" s="35"/>
      <c r="L75" s="20">
        <f>SUM(C75:J75)+SUM('[1]Arrest 25 - 59'!C71:I71)+SUM('[1]Arrest 18 - 24'!C71:I71)+SUM('[1]Arrest - under 18'!C71:H71)</f>
        <v>0</v>
      </c>
    </row>
    <row r="76" spans="1:33" s="37" customFormat="1" ht="15.75" thickBot="1" x14ac:dyDescent="0.3">
      <c r="A76" s="25"/>
      <c r="B76" s="40" t="s">
        <v>6</v>
      </c>
      <c r="C76" s="27">
        <f>'Monthly Arrest - 60+'!F76</f>
        <v>0</v>
      </c>
      <c r="D76" s="27">
        <f>'Monthly Arrest - 60+'!G76</f>
        <v>0</v>
      </c>
      <c r="E76" s="27">
        <f>'Monthly Arrest - 60+'!H76</f>
        <v>0</v>
      </c>
      <c r="F76" s="28">
        <f t="shared" si="14"/>
        <v>0</v>
      </c>
      <c r="G76" s="27">
        <f>'Monthly Arrest - 60+'!S76</f>
        <v>0</v>
      </c>
      <c r="H76" s="27">
        <f>'Monthly Arrest - 60+'!T76</f>
        <v>0</v>
      </c>
      <c r="I76" s="27">
        <f>'Monthly Arrest - 60+'!U76</f>
        <v>0</v>
      </c>
      <c r="J76" s="28">
        <f t="shared" si="15"/>
        <v>0</v>
      </c>
      <c r="K76" s="35"/>
      <c r="L76" s="29">
        <f>SUM(C76:J76)+SUM('[1]Arrest 25 - 59'!C72:I72)+SUM('[1]Arrest 18 - 24'!C72:I72)+SUM('[1]Arrest - under 18'!C72:H72)</f>
        <v>0</v>
      </c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</row>
    <row r="77" spans="1:33" ht="15.75" thickTop="1" x14ac:dyDescent="0.25">
      <c r="A77" s="41" t="s">
        <v>41</v>
      </c>
      <c r="B77" s="31" t="s">
        <v>5</v>
      </c>
      <c r="C77" s="43">
        <f>SUM(C60+C62+C64+C66+C69+C71+C73+C75)</f>
        <v>1</v>
      </c>
      <c r="D77" s="43">
        <f t="shared" ref="D77:J78" si="16">SUM(D60+D62+D64+D66+D69+D71+D73+D75)</f>
        <v>0</v>
      </c>
      <c r="E77" s="43">
        <f t="shared" si="16"/>
        <v>0</v>
      </c>
      <c r="F77" s="54">
        <f t="shared" si="16"/>
        <v>1</v>
      </c>
      <c r="G77" s="43">
        <f t="shared" si="16"/>
        <v>0</v>
      </c>
      <c r="H77" s="43">
        <f t="shared" si="16"/>
        <v>0</v>
      </c>
      <c r="I77" s="43">
        <f t="shared" si="16"/>
        <v>0</v>
      </c>
      <c r="J77" s="43">
        <f t="shared" si="16"/>
        <v>0</v>
      </c>
      <c r="L77" s="9">
        <f>SUM(C77:J77)+SUM('[1]Arrest 25 - 59'!C73:I73)+SUM('[1]Arrest 18 - 24'!C73:I73)+SUM('[1]Arrest - under 18'!C73:H73)</f>
        <v>2</v>
      </c>
    </row>
    <row r="78" spans="1:33" x14ac:dyDescent="0.25">
      <c r="A78" s="41"/>
      <c r="B78" s="31" t="s">
        <v>6</v>
      </c>
      <c r="C78" s="43">
        <f>SUM(C61+C63+C65+C67+C70+C72+C74+C76)</f>
        <v>0</v>
      </c>
      <c r="D78" s="43">
        <f t="shared" si="16"/>
        <v>0</v>
      </c>
      <c r="E78" s="43">
        <f t="shared" si="16"/>
        <v>0</v>
      </c>
      <c r="F78" s="54">
        <f t="shared" si="16"/>
        <v>0</v>
      </c>
      <c r="G78" s="43">
        <f t="shared" si="16"/>
        <v>0</v>
      </c>
      <c r="H78" s="43">
        <f t="shared" si="16"/>
        <v>0</v>
      </c>
      <c r="I78" s="43">
        <f t="shared" si="16"/>
        <v>0</v>
      </c>
      <c r="J78" s="43">
        <f t="shared" si="16"/>
        <v>0</v>
      </c>
      <c r="L78" s="9">
        <f>SUM(C78:J78)+SUM('[1]Arrest 25 - 59'!C74:I74)+SUM('[1]Arrest 18 - 24'!C74:I74)+SUM('[1]Arrest - under 18'!C74:H74)</f>
        <v>0</v>
      </c>
    </row>
    <row r="79" spans="1:33" x14ac:dyDescent="0.25">
      <c r="A79" s="44"/>
      <c r="B79" s="47"/>
      <c r="C79" s="48"/>
      <c r="D79" s="48"/>
      <c r="E79" s="48"/>
      <c r="F79" s="48"/>
      <c r="G79" s="48"/>
      <c r="H79" s="48"/>
      <c r="I79" s="48"/>
      <c r="J79" s="48"/>
    </row>
    <row r="80" spans="1:33" s="10" customFormat="1" x14ac:dyDescent="0.25">
      <c r="A80" s="49" t="s">
        <v>42</v>
      </c>
      <c r="B80" s="55"/>
      <c r="C80" s="51" t="s">
        <v>1</v>
      </c>
      <c r="D80" s="51"/>
      <c r="E80" s="51"/>
      <c r="F80" s="51"/>
      <c r="G80" s="51" t="s">
        <v>2</v>
      </c>
      <c r="H80" s="51"/>
      <c r="I80" s="51"/>
      <c r="J80" s="51"/>
      <c r="K80" s="8"/>
      <c r="L80" s="9" t="s">
        <v>3</v>
      </c>
    </row>
    <row r="81" spans="1:33" s="10" customFormat="1" ht="15.75" thickBot="1" x14ac:dyDescent="0.3">
      <c r="A81" s="5"/>
      <c r="B81" s="6"/>
      <c r="C81" s="7" t="s">
        <v>69</v>
      </c>
      <c r="D81" s="7" t="s">
        <v>68</v>
      </c>
      <c r="E81" s="7" t="s">
        <v>66</v>
      </c>
      <c r="F81" s="7" t="s">
        <v>62</v>
      </c>
      <c r="G81" s="7" t="s">
        <v>69</v>
      </c>
      <c r="H81" s="7" t="s">
        <v>68</v>
      </c>
      <c r="I81" s="7" t="s">
        <v>66</v>
      </c>
      <c r="J81" s="7" t="s">
        <v>62</v>
      </c>
      <c r="K81" s="8"/>
      <c r="L81" s="9"/>
    </row>
    <row r="82" spans="1:33" s="37" customFormat="1" ht="15.75" thickTop="1" x14ac:dyDescent="0.25">
      <c r="A82" s="11" t="s">
        <v>43</v>
      </c>
      <c r="B82" s="34" t="s">
        <v>5</v>
      </c>
      <c r="C82" s="13">
        <f>'Monthly Arrest - 60+'!F82</f>
        <v>0</v>
      </c>
      <c r="D82" s="13">
        <f>'Monthly Arrest - 60+'!G82</f>
        <v>0</v>
      </c>
      <c r="E82" s="13">
        <f>'Monthly Arrest - 60+'!H82</f>
        <v>0</v>
      </c>
      <c r="F82" s="14">
        <f t="shared" ref="F82:F87" si="17">SUM(C82:E82)</f>
        <v>0</v>
      </c>
      <c r="G82" s="13">
        <f>'Monthly Arrest - 60+'!S82</f>
        <v>0</v>
      </c>
      <c r="H82" s="13">
        <f>'Monthly Arrest - 60+'!T82</f>
        <v>0</v>
      </c>
      <c r="I82" s="13">
        <f>'Monthly Arrest - 60+'!U82</f>
        <v>0</v>
      </c>
      <c r="J82" s="14">
        <f t="shared" ref="J82:J87" si="18">SUM(G82:I82)</f>
        <v>0</v>
      </c>
      <c r="K82" s="35"/>
      <c r="L82" s="15">
        <f>SUM(C82:J82)+SUM('[1]Arrest 25 - 59'!C77:I77)+SUM('[1]Arrest 18 - 24'!C77:I77)+SUM('[1]Arrest - under 18'!C77:H77)</f>
        <v>0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</row>
    <row r="83" spans="1:33" s="37" customFormat="1" x14ac:dyDescent="0.25">
      <c r="A83" s="16"/>
      <c r="B83" s="38" t="s">
        <v>6</v>
      </c>
      <c r="C83" s="18">
        <f>'Monthly Arrest - 60+'!F83</f>
        <v>0</v>
      </c>
      <c r="D83" s="18">
        <f>'Monthly Arrest - 60+'!G83</f>
        <v>0</v>
      </c>
      <c r="E83" s="18">
        <f>'Monthly Arrest - 60+'!H83</f>
        <v>0</v>
      </c>
      <c r="F83" s="19">
        <f t="shared" si="17"/>
        <v>0</v>
      </c>
      <c r="G83" s="18">
        <f>'Monthly Arrest - 60+'!S83</f>
        <v>0</v>
      </c>
      <c r="H83" s="18">
        <f>'Monthly Arrest - 60+'!T83</f>
        <v>0</v>
      </c>
      <c r="I83" s="18">
        <f>'Monthly Arrest - 60+'!U83</f>
        <v>0</v>
      </c>
      <c r="J83" s="19">
        <f t="shared" si="18"/>
        <v>0</v>
      </c>
      <c r="K83" s="35"/>
      <c r="L83" s="20">
        <f>SUM(C83:J83)+SUM('[1]Arrest 25 - 59'!C78:I78)+SUM('[1]Arrest 18 - 24'!C78:I78)+SUM('[1]Arrest - under 18'!C78:H78)</f>
        <v>0</v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</row>
    <row r="84" spans="1:33" s="37" customFormat="1" x14ac:dyDescent="0.25">
      <c r="A84" s="21" t="s">
        <v>44</v>
      </c>
      <c r="B84" s="39" t="s">
        <v>5</v>
      </c>
      <c r="C84" s="23">
        <f>'Monthly Arrest - 60+'!F84</f>
        <v>0</v>
      </c>
      <c r="D84" s="23">
        <f>'Monthly Arrest - 60+'!G84</f>
        <v>0</v>
      </c>
      <c r="E84" s="23">
        <f>'Monthly Arrest - 60+'!H84</f>
        <v>0</v>
      </c>
      <c r="F84" s="24">
        <f t="shared" si="17"/>
        <v>0</v>
      </c>
      <c r="G84" s="23">
        <f>'Monthly Arrest - 60+'!S84</f>
        <v>0</v>
      </c>
      <c r="H84" s="23">
        <f>'Monthly Arrest - 60+'!T84</f>
        <v>0</v>
      </c>
      <c r="I84" s="23">
        <f>'Monthly Arrest - 60+'!U84</f>
        <v>0</v>
      </c>
      <c r="J84" s="24">
        <f t="shared" si="18"/>
        <v>0</v>
      </c>
      <c r="K84" s="35"/>
      <c r="L84" s="20">
        <f>SUM(C84:J84)+SUM('[1]Arrest 25 - 59'!C79:I79)+SUM('[1]Arrest 18 - 24'!C79:I79)+SUM('[1]Arrest - under 18'!C79:H79)</f>
        <v>0</v>
      </c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</row>
    <row r="85" spans="1:33" s="37" customFormat="1" x14ac:dyDescent="0.25">
      <c r="A85" s="16"/>
      <c r="B85" s="38" t="s">
        <v>6</v>
      </c>
      <c r="C85" s="18">
        <f>'Monthly Arrest - 60+'!F85</f>
        <v>0</v>
      </c>
      <c r="D85" s="18">
        <f>'Monthly Arrest - 60+'!G85</f>
        <v>0</v>
      </c>
      <c r="E85" s="18">
        <f>'Monthly Arrest - 60+'!H85</f>
        <v>0</v>
      </c>
      <c r="F85" s="19">
        <f t="shared" si="17"/>
        <v>0</v>
      </c>
      <c r="G85" s="18">
        <f>'Monthly Arrest - 60+'!S85</f>
        <v>0</v>
      </c>
      <c r="H85" s="18">
        <f>'Monthly Arrest - 60+'!T85</f>
        <v>0</v>
      </c>
      <c r="I85" s="18">
        <f>'Monthly Arrest - 60+'!U85</f>
        <v>0</v>
      </c>
      <c r="J85" s="19">
        <f t="shared" si="18"/>
        <v>0</v>
      </c>
      <c r="K85" s="35"/>
      <c r="L85" s="20">
        <f>SUM(C85:J85)+SUM('[1]Arrest 25 - 59'!C80:I80)+SUM('[1]Arrest 18 - 24'!C80:I80)+SUM('[1]Arrest - under 18'!C80:H80)</f>
        <v>0</v>
      </c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</row>
    <row r="86" spans="1:33" s="37" customFormat="1" x14ac:dyDescent="0.25">
      <c r="A86" s="21" t="s">
        <v>45</v>
      </c>
      <c r="B86" s="39" t="s">
        <v>5</v>
      </c>
      <c r="C86" s="23">
        <f>'Monthly Arrest - 60+'!F86</f>
        <v>0</v>
      </c>
      <c r="D86" s="23">
        <f>'Monthly Arrest - 60+'!G86</f>
        <v>0</v>
      </c>
      <c r="E86" s="23">
        <f>'Monthly Arrest - 60+'!H86</f>
        <v>0</v>
      </c>
      <c r="F86" s="24">
        <f t="shared" si="17"/>
        <v>0</v>
      </c>
      <c r="G86" s="23">
        <f>'Monthly Arrest - 60+'!S86</f>
        <v>0</v>
      </c>
      <c r="H86" s="23">
        <f>'Monthly Arrest - 60+'!T86</f>
        <v>0</v>
      </c>
      <c r="I86" s="23">
        <f>'Monthly Arrest - 60+'!U86</f>
        <v>0</v>
      </c>
      <c r="J86" s="24">
        <f t="shared" si="18"/>
        <v>0</v>
      </c>
      <c r="K86" s="35"/>
      <c r="L86" s="20">
        <f>SUM(C86:J86)+SUM('[1]Arrest 25 - 59'!C81:I81)+SUM('[1]Arrest 18 - 24'!C81:I81)+SUM('[1]Arrest - under 18'!C81:H81)</f>
        <v>0</v>
      </c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</row>
    <row r="87" spans="1:33" s="37" customFormat="1" ht="15.75" thickBot="1" x14ac:dyDescent="0.3">
      <c r="A87" s="25"/>
      <c r="B87" s="40" t="s">
        <v>6</v>
      </c>
      <c r="C87" s="27">
        <f>'Monthly Arrest - 60+'!F87</f>
        <v>0</v>
      </c>
      <c r="D87" s="27">
        <f>'Monthly Arrest - 60+'!G87</f>
        <v>0</v>
      </c>
      <c r="E87" s="27">
        <f>'Monthly Arrest - 60+'!H87</f>
        <v>0</v>
      </c>
      <c r="F87" s="28">
        <f t="shared" si="17"/>
        <v>0</v>
      </c>
      <c r="G87" s="27">
        <f>'Monthly Arrest - 60+'!S87</f>
        <v>0</v>
      </c>
      <c r="H87" s="27">
        <f>'Monthly Arrest - 60+'!T87</f>
        <v>0</v>
      </c>
      <c r="I87" s="27">
        <f>'Monthly Arrest - 60+'!U87</f>
        <v>0</v>
      </c>
      <c r="J87" s="28">
        <f t="shared" si="18"/>
        <v>0</v>
      </c>
      <c r="K87" s="35"/>
      <c r="L87" s="29">
        <f>SUM(C87:J87)+SUM('[1]Arrest 25 - 59'!C82:I82)+SUM('[1]Arrest 18 - 24'!C82:I82)+SUM('[1]Arrest - under 18'!C82:H82)</f>
        <v>0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</row>
    <row r="88" spans="1:33" s="37" customFormat="1" ht="15.75" thickTop="1" x14ac:dyDescent="0.25">
      <c r="A88" s="30" t="s">
        <v>46</v>
      </c>
      <c r="B88" s="31" t="s">
        <v>5</v>
      </c>
      <c r="C88" s="32">
        <f>C82+C84+C86</f>
        <v>0</v>
      </c>
      <c r="D88" s="32">
        <f t="shared" ref="D88:F89" si="19">D82+D84+D86</f>
        <v>0</v>
      </c>
      <c r="E88" s="32">
        <f t="shared" si="19"/>
        <v>0</v>
      </c>
      <c r="F88" s="59">
        <f t="shared" si="19"/>
        <v>0</v>
      </c>
      <c r="G88" s="32">
        <f>G82+G84+G86</f>
        <v>0</v>
      </c>
      <c r="H88" s="32">
        <f t="shared" ref="H88:J89" si="20">H82+H84+H86</f>
        <v>0</v>
      </c>
      <c r="I88" s="32">
        <f t="shared" si="20"/>
        <v>0</v>
      </c>
      <c r="J88" s="32">
        <f t="shared" si="20"/>
        <v>0</v>
      </c>
      <c r="K88" s="35"/>
      <c r="L88" s="9">
        <f>SUM(C88:J88)+SUM('[1]Arrest 25 - 59'!C83:I83)+SUM('[1]Arrest 18 - 24'!C83:I83)+SUM('[1]Arrest - under 18'!C83:H83)</f>
        <v>0</v>
      </c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</row>
    <row r="89" spans="1:33" s="37" customFormat="1" x14ac:dyDescent="0.25">
      <c r="A89" s="30"/>
      <c r="B89" s="31" t="s">
        <v>6</v>
      </c>
      <c r="C89" s="32">
        <f>C83+C85+C87</f>
        <v>0</v>
      </c>
      <c r="D89" s="32">
        <f t="shared" si="19"/>
        <v>0</v>
      </c>
      <c r="E89" s="32">
        <f t="shared" si="19"/>
        <v>0</v>
      </c>
      <c r="F89" s="59">
        <f t="shared" si="19"/>
        <v>0</v>
      </c>
      <c r="G89" s="32">
        <f>G83+G85+G87</f>
        <v>0</v>
      </c>
      <c r="H89" s="32">
        <f t="shared" si="20"/>
        <v>0</v>
      </c>
      <c r="I89" s="32">
        <f t="shared" si="20"/>
        <v>0</v>
      </c>
      <c r="J89" s="32">
        <f t="shared" si="20"/>
        <v>0</v>
      </c>
      <c r="K89" s="35"/>
      <c r="L89" s="9">
        <f>SUM(C89:J89)+SUM('[1]Arrest 25 - 59'!C84:I84)+SUM('[1]Arrest 18 - 24'!C84:I84)+SUM('[1]Arrest - under 18'!C84:H84)</f>
        <v>0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</row>
    <row r="90" spans="1:33" s="37" customFormat="1" x14ac:dyDescent="0.25">
      <c r="A90" s="33"/>
      <c r="B90" s="39"/>
      <c r="C90" s="23"/>
      <c r="D90" s="23"/>
      <c r="E90" s="23"/>
      <c r="F90" s="23"/>
      <c r="G90" s="23"/>
      <c r="H90" s="23"/>
      <c r="I90" s="23"/>
      <c r="J90" s="23"/>
      <c r="K90" s="35"/>
      <c r="L90" s="5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</row>
    <row r="91" spans="1:33" s="10" customFormat="1" x14ac:dyDescent="0.25">
      <c r="A91" s="49" t="s">
        <v>47</v>
      </c>
      <c r="B91" s="55"/>
      <c r="C91" s="51" t="s">
        <v>1</v>
      </c>
      <c r="D91" s="51"/>
      <c r="E91" s="51"/>
      <c r="F91" s="51"/>
      <c r="G91" s="51" t="s">
        <v>2</v>
      </c>
      <c r="H91" s="51"/>
      <c r="I91" s="51"/>
      <c r="J91" s="51"/>
      <c r="K91" s="8"/>
      <c r="L91" s="9" t="s">
        <v>3</v>
      </c>
    </row>
    <row r="92" spans="1:33" s="10" customFormat="1" ht="15.75" thickBot="1" x14ac:dyDescent="0.3">
      <c r="A92" s="5"/>
      <c r="B92" s="6"/>
      <c r="C92" s="7" t="s">
        <v>69</v>
      </c>
      <c r="D92" s="7" t="s">
        <v>68</v>
      </c>
      <c r="E92" s="7" t="s">
        <v>66</v>
      </c>
      <c r="F92" s="7" t="s">
        <v>62</v>
      </c>
      <c r="G92" s="7" t="s">
        <v>69</v>
      </c>
      <c r="H92" s="7" t="s">
        <v>68</v>
      </c>
      <c r="I92" s="7" t="s">
        <v>66</v>
      </c>
      <c r="J92" s="7" t="s">
        <v>62</v>
      </c>
      <c r="K92" s="8"/>
      <c r="L92" s="9"/>
    </row>
    <row r="93" spans="1:33" s="37" customFormat="1" ht="15.75" thickTop="1" x14ac:dyDescent="0.25">
      <c r="A93" s="11" t="s">
        <v>48</v>
      </c>
      <c r="B93" s="34" t="s">
        <v>5</v>
      </c>
      <c r="C93" s="13">
        <f>'Monthly Arrest - 60+'!F93</f>
        <v>0</v>
      </c>
      <c r="D93" s="13">
        <f>'Monthly Arrest - 60+'!G93</f>
        <v>0</v>
      </c>
      <c r="E93" s="13">
        <f>'Monthly Arrest - 60+'!H93</f>
        <v>0</v>
      </c>
      <c r="F93" s="14">
        <f t="shared" ref="F93:F108" si="21">SUM(C93:E93)</f>
        <v>0</v>
      </c>
      <c r="G93" s="13">
        <f>'Monthly Arrest - 60+'!S93</f>
        <v>0</v>
      </c>
      <c r="H93" s="13">
        <f>'Monthly Arrest - 60+'!T93</f>
        <v>0</v>
      </c>
      <c r="I93" s="13">
        <f>'Monthly Arrest - 60+'!U93</f>
        <v>0</v>
      </c>
      <c r="J93" s="14">
        <f t="shared" ref="J93:J108" si="22">SUM(G93:I93)</f>
        <v>0</v>
      </c>
      <c r="K93" s="35"/>
      <c r="L93" s="15">
        <f>SUM(C93:J93)+SUM('[1]Arrest 25 - 59'!C87:I87)+SUM('[1]Arrest 18 - 24'!C87:I87)+SUM('[1]Arrest - under 18'!C87:H87)</f>
        <v>0</v>
      </c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</row>
    <row r="94" spans="1:33" s="37" customFormat="1" x14ac:dyDescent="0.25">
      <c r="A94" s="16"/>
      <c r="B94" s="38" t="s">
        <v>6</v>
      </c>
      <c r="C94" s="18">
        <f>'Monthly Arrest - 60+'!F94</f>
        <v>0</v>
      </c>
      <c r="D94" s="18">
        <f>'Monthly Arrest - 60+'!G94</f>
        <v>0</v>
      </c>
      <c r="E94" s="18">
        <f>'Monthly Arrest - 60+'!H94</f>
        <v>0</v>
      </c>
      <c r="F94" s="19">
        <f t="shared" si="21"/>
        <v>0</v>
      </c>
      <c r="G94" s="18">
        <f>'Monthly Arrest - 60+'!S94</f>
        <v>0</v>
      </c>
      <c r="H94" s="18">
        <f>'Monthly Arrest - 60+'!T94</f>
        <v>0</v>
      </c>
      <c r="I94" s="18">
        <f>'Monthly Arrest - 60+'!U94</f>
        <v>0</v>
      </c>
      <c r="J94" s="19">
        <f t="shared" si="22"/>
        <v>0</v>
      </c>
      <c r="K94" s="35"/>
      <c r="L94" s="20">
        <f>SUM(C94:J94)+SUM('[1]Arrest 25 - 59'!C88:I88)+SUM('[1]Arrest 18 - 24'!C88:I88)+SUM('[1]Arrest - under 18'!C88:H88)</f>
        <v>0</v>
      </c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</row>
    <row r="95" spans="1:33" s="37" customFormat="1" x14ac:dyDescent="0.25">
      <c r="A95" s="21" t="s">
        <v>49</v>
      </c>
      <c r="B95" s="39" t="s">
        <v>5</v>
      </c>
      <c r="C95" s="23">
        <f>'Monthly Arrest - 60+'!F95</f>
        <v>0</v>
      </c>
      <c r="D95" s="23">
        <f>'Monthly Arrest - 60+'!G95</f>
        <v>0</v>
      </c>
      <c r="E95" s="23">
        <f>'Monthly Arrest - 60+'!H95</f>
        <v>0</v>
      </c>
      <c r="F95" s="24">
        <f t="shared" si="21"/>
        <v>0</v>
      </c>
      <c r="G95" s="23">
        <f>'Monthly Arrest - 60+'!S95</f>
        <v>0</v>
      </c>
      <c r="H95" s="23">
        <f>'Monthly Arrest - 60+'!T95</f>
        <v>0</v>
      </c>
      <c r="I95" s="23">
        <f>'Monthly Arrest - 60+'!U95</f>
        <v>0</v>
      </c>
      <c r="J95" s="24">
        <f t="shared" si="22"/>
        <v>0</v>
      </c>
      <c r="K95" s="35"/>
      <c r="L95" s="20">
        <f>SUM(C95:J95)+SUM('[1]Arrest 25 - 59'!C89:I89)+SUM('[1]Arrest 18 - 24'!C89:I89)+SUM('[1]Arrest - under 18'!C89:H89)</f>
        <v>0</v>
      </c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</row>
    <row r="96" spans="1:33" s="37" customFormat="1" x14ac:dyDescent="0.25">
      <c r="A96" s="16"/>
      <c r="B96" s="38" t="s">
        <v>6</v>
      </c>
      <c r="C96" s="18">
        <f>'Monthly Arrest - 60+'!F96</f>
        <v>0</v>
      </c>
      <c r="D96" s="18">
        <f>'Monthly Arrest - 60+'!G96</f>
        <v>0</v>
      </c>
      <c r="E96" s="18">
        <f>'Monthly Arrest - 60+'!H96</f>
        <v>0</v>
      </c>
      <c r="F96" s="19">
        <f t="shared" si="21"/>
        <v>0</v>
      </c>
      <c r="G96" s="18">
        <f>'Monthly Arrest - 60+'!S96</f>
        <v>0</v>
      </c>
      <c r="H96" s="18">
        <f>'Monthly Arrest - 60+'!T96</f>
        <v>0</v>
      </c>
      <c r="I96" s="18">
        <f>'Monthly Arrest - 60+'!U96</f>
        <v>0</v>
      </c>
      <c r="J96" s="19">
        <f t="shared" si="22"/>
        <v>0</v>
      </c>
      <c r="K96" s="35"/>
      <c r="L96" s="20">
        <f>SUM(C96:J96)+SUM('[1]Arrest 25 - 59'!C90:I90)+SUM('[1]Arrest 18 - 24'!C90:I90)+SUM('[1]Arrest - under 18'!C90:H90)</f>
        <v>0</v>
      </c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</row>
    <row r="97" spans="1:33" s="37" customFormat="1" x14ac:dyDescent="0.25">
      <c r="A97" s="21" t="s">
        <v>50</v>
      </c>
      <c r="B97" s="39" t="s">
        <v>5</v>
      </c>
      <c r="C97" s="23">
        <f>'Monthly Arrest - 60+'!F97</f>
        <v>0</v>
      </c>
      <c r="D97" s="23">
        <f>'Monthly Arrest - 60+'!G97</f>
        <v>0</v>
      </c>
      <c r="E97" s="23">
        <f>'Monthly Arrest - 60+'!H97</f>
        <v>0</v>
      </c>
      <c r="F97" s="24">
        <f t="shared" si="21"/>
        <v>0</v>
      </c>
      <c r="G97" s="23">
        <f>'Monthly Arrest - 60+'!S97</f>
        <v>0</v>
      </c>
      <c r="H97" s="23">
        <f>'Monthly Arrest - 60+'!T97</f>
        <v>0</v>
      </c>
      <c r="I97" s="23">
        <f>'Monthly Arrest - 60+'!U97</f>
        <v>0</v>
      </c>
      <c r="J97" s="24">
        <f t="shared" si="22"/>
        <v>0</v>
      </c>
      <c r="K97" s="35"/>
      <c r="L97" s="20">
        <f>SUM(C97:J97)+SUM('[1]Arrest 25 - 59'!C91:I91)+SUM('[1]Arrest 18 - 24'!C91:I91)+SUM('[1]Arrest - under 18'!C91:H91)</f>
        <v>0</v>
      </c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</row>
    <row r="98" spans="1:33" s="37" customFormat="1" x14ac:dyDescent="0.25">
      <c r="A98" s="16"/>
      <c r="B98" s="38" t="s">
        <v>6</v>
      </c>
      <c r="C98" s="18">
        <f>'Monthly Arrest - 60+'!F98</f>
        <v>0</v>
      </c>
      <c r="D98" s="18">
        <f>'Monthly Arrest - 60+'!G98</f>
        <v>0</v>
      </c>
      <c r="E98" s="18">
        <f>'Monthly Arrest - 60+'!H98</f>
        <v>0</v>
      </c>
      <c r="F98" s="19">
        <f t="shared" si="21"/>
        <v>0</v>
      </c>
      <c r="G98" s="18">
        <f>'Monthly Arrest - 60+'!S98</f>
        <v>0</v>
      </c>
      <c r="H98" s="18">
        <f>'Monthly Arrest - 60+'!T98</f>
        <v>0</v>
      </c>
      <c r="I98" s="18">
        <f>'Monthly Arrest - 60+'!U98</f>
        <v>0</v>
      </c>
      <c r="J98" s="19">
        <f t="shared" si="22"/>
        <v>0</v>
      </c>
      <c r="K98" s="35"/>
      <c r="L98" s="20">
        <f>SUM(C98:J98)+SUM('[1]Arrest 25 - 59'!C92:I92)+SUM('[1]Arrest 18 - 24'!C92:I92)+SUM('[1]Arrest - under 18'!C92:H92)</f>
        <v>0</v>
      </c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</row>
    <row r="99" spans="1:33" s="37" customFormat="1" x14ac:dyDescent="0.25">
      <c r="A99" s="21" t="s">
        <v>51</v>
      </c>
      <c r="B99" s="39" t="s">
        <v>5</v>
      </c>
      <c r="C99" s="23">
        <f>'Monthly Arrest - 60+'!F99</f>
        <v>0</v>
      </c>
      <c r="D99" s="23">
        <f>'Monthly Arrest - 60+'!G99</f>
        <v>0</v>
      </c>
      <c r="E99" s="23">
        <f>'Monthly Arrest - 60+'!H99</f>
        <v>0</v>
      </c>
      <c r="F99" s="24">
        <f t="shared" si="21"/>
        <v>0</v>
      </c>
      <c r="G99" s="23">
        <f>'Monthly Arrest - 60+'!S99</f>
        <v>0</v>
      </c>
      <c r="H99" s="23">
        <f>'Monthly Arrest - 60+'!T99</f>
        <v>0</v>
      </c>
      <c r="I99" s="23">
        <f>'Monthly Arrest - 60+'!U99</f>
        <v>0</v>
      </c>
      <c r="J99" s="24">
        <f t="shared" si="22"/>
        <v>0</v>
      </c>
      <c r="K99" s="35"/>
      <c r="L99" s="20">
        <f>SUM(C99:J99)+SUM('[1]Arrest 25 - 59'!C93:I93)+SUM('[1]Arrest 18 - 24'!C93:I93)+SUM('[1]Arrest - under 18'!C93:H93)</f>
        <v>0</v>
      </c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</row>
    <row r="100" spans="1:33" s="36" customFormat="1" x14ac:dyDescent="0.25">
      <c r="A100" s="16"/>
      <c r="B100" s="38" t="s">
        <v>6</v>
      </c>
      <c r="C100" s="18">
        <f>'Monthly Arrest - 60+'!F100</f>
        <v>0</v>
      </c>
      <c r="D100" s="18">
        <f>'Monthly Arrest - 60+'!G100</f>
        <v>0</v>
      </c>
      <c r="E100" s="18">
        <f>'Monthly Arrest - 60+'!H100</f>
        <v>0</v>
      </c>
      <c r="F100" s="19">
        <f t="shared" si="21"/>
        <v>0</v>
      </c>
      <c r="G100" s="18">
        <f>'Monthly Arrest - 60+'!S100</f>
        <v>0</v>
      </c>
      <c r="H100" s="18">
        <f>'Monthly Arrest - 60+'!T100</f>
        <v>0</v>
      </c>
      <c r="I100" s="18">
        <f>'Monthly Arrest - 60+'!U100</f>
        <v>0</v>
      </c>
      <c r="J100" s="19">
        <f t="shared" si="22"/>
        <v>0</v>
      </c>
      <c r="K100" s="35"/>
      <c r="L100" s="20">
        <f>SUM(C100:J100)+SUM('[1]Arrest 25 - 59'!C94:I94)+SUM('[1]Arrest 18 - 24'!C94:I94)+SUM('[1]Arrest - under 18'!C94:H94)</f>
        <v>0</v>
      </c>
    </row>
    <row r="101" spans="1:33" s="36" customFormat="1" x14ac:dyDescent="0.25">
      <c r="A101" s="21" t="s">
        <v>52</v>
      </c>
      <c r="B101" s="39" t="s">
        <v>5</v>
      </c>
      <c r="C101" s="23">
        <f>'Monthly Arrest - 60+'!F101</f>
        <v>0</v>
      </c>
      <c r="D101" s="23">
        <f>'Monthly Arrest - 60+'!G101</f>
        <v>0</v>
      </c>
      <c r="E101" s="23">
        <f>'Monthly Arrest - 60+'!H101</f>
        <v>0</v>
      </c>
      <c r="F101" s="24">
        <f t="shared" si="21"/>
        <v>0</v>
      </c>
      <c r="G101" s="23">
        <f>'Monthly Arrest - 60+'!S101</f>
        <v>0</v>
      </c>
      <c r="H101" s="23">
        <f>'Monthly Arrest - 60+'!T101</f>
        <v>0</v>
      </c>
      <c r="I101" s="23">
        <f>'Monthly Arrest - 60+'!U101</f>
        <v>0</v>
      </c>
      <c r="J101" s="24">
        <f t="shared" si="22"/>
        <v>0</v>
      </c>
      <c r="K101" s="35"/>
      <c r="L101" s="20">
        <f>SUM(C101:J101)+SUM('[1]Arrest 25 - 59'!C95:I95)+SUM('[1]Arrest 18 - 24'!C95:I95)+SUM('[1]Arrest - under 18'!C95:H95)</f>
        <v>0</v>
      </c>
    </row>
    <row r="102" spans="1:33" s="36" customFormat="1" x14ac:dyDescent="0.25">
      <c r="A102" s="16"/>
      <c r="B102" s="38" t="s">
        <v>6</v>
      </c>
      <c r="C102" s="18">
        <f>'Monthly Arrest - 60+'!F102</f>
        <v>0</v>
      </c>
      <c r="D102" s="18">
        <f>'Monthly Arrest - 60+'!G102</f>
        <v>0</v>
      </c>
      <c r="E102" s="18">
        <f>'Monthly Arrest - 60+'!H102</f>
        <v>0</v>
      </c>
      <c r="F102" s="19">
        <f t="shared" si="21"/>
        <v>0</v>
      </c>
      <c r="G102" s="18">
        <f>'Monthly Arrest - 60+'!S102</f>
        <v>0</v>
      </c>
      <c r="H102" s="18">
        <f>'Monthly Arrest - 60+'!T102</f>
        <v>0</v>
      </c>
      <c r="I102" s="18">
        <f>'Monthly Arrest - 60+'!U102</f>
        <v>1</v>
      </c>
      <c r="J102" s="19">
        <f t="shared" si="22"/>
        <v>1</v>
      </c>
      <c r="K102" s="35"/>
      <c r="L102" s="20">
        <f>SUM(C102:J102)+SUM('[1]Arrest 25 - 59'!C96:I96)+SUM('[1]Arrest 18 - 24'!C96:I96)+SUM('[1]Arrest - under 18'!C96:H96)</f>
        <v>2</v>
      </c>
    </row>
    <row r="103" spans="1:33" s="36" customFormat="1" x14ac:dyDescent="0.25">
      <c r="A103" s="21" t="s">
        <v>53</v>
      </c>
      <c r="B103" s="39" t="s">
        <v>5</v>
      </c>
      <c r="C103" s="23">
        <f>'Monthly Arrest - 60+'!F103</f>
        <v>0</v>
      </c>
      <c r="D103" s="23">
        <f>'Monthly Arrest - 60+'!G103</f>
        <v>0</v>
      </c>
      <c r="E103" s="23">
        <f>'Monthly Arrest - 60+'!H103</f>
        <v>0</v>
      </c>
      <c r="F103" s="24">
        <f t="shared" si="21"/>
        <v>0</v>
      </c>
      <c r="G103" s="23">
        <f>'Monthly Arrest - 60+'!S103</f>
        <v>0</v>
      </c>
      <c r="H103" s="23">
        <f>'Monthly Arrest - 60+'!T103</f>
        <v>0</v>
      </c>
      <c r="I103" s="23">
        <f>'Monthly Arrest - 60+'!U103</f>
        <v>0</v>
      </c>
      <c r="J103" s="24">
        <f t="shared" si="22"/>
        <v>0</v>
      </c>
      <c r="K103" s="35"/>
      <c r="L103" s="20">
        <f>SUM(C103:J103)+SUM('[1]Arrest 25 - 59'!C97:I97)+SUM('[1]Arrest 18 - 24'!C97:I97)+SUM('[1]Arrest - under 18'!C97:H97)</f>
        <v>0</v>
      </c>
    </row>
    <row r="104" spans="1:33" s="36" customFormat="1" x14ac:dyDescent="0.25">
      <c r="A104" s="16"/>
      <c r="B104" s="38" t="s">
        <v>6</v>
      </c>
      <c r="C104" s="18">
        <f>'Monthly Arrest - 60+'!F104</f>
        <v>0</v>
      </c>
      <c r="D104" s="18">
        <f>'Monthly Arrest - 60+'!G104</f>
        <v>0</v>
      </c>
      <c r="E104" s="18">
        <f>'Monthly Arrest - 60+'!H104</f>
        <v>0</v>
      </c>
      <c r="F104" s="19">
        <f t="shared" si="21"/>
        <v>0</v>
      </c>
      <c r="G104" s="18">
        <f>'Monthly Arrest - 60+'!S104</f>
        <v>0</v>
      </c>
      <c r="H104" s="18">
        <f>'Monthly Arrest - 60+'!T104</f>
        <v>0</v>
      </c>
      <c r="I104" s="18">
        <f>'Monthly Arrest - 60+'!U104</f>
        <v>0</v>
      </c>
      <c r="J104" s="19">
        <f t="shared" si="22"/>
        <v>0</v>
      </c>
      <c r="K104" s="35"/>
      <c r="L104" s="20">
        <f>SUM(C104:J104)+SUM('[1]Arrest 25 - 59'!C98:I98)+SUM('[1]Arrest 18 - 24'!C98:I98)+SUM('[1]Arrest - under 18'!C98:H98)</f>
        <v>0</v>
      </c>
    </row>
    <row r="105" spans="1:33" s="36" customFormat="1" x14ac:dyDescent="0.25">
      <c r="A105" s="21" t="s">
        <v>54</v>
      </c>
      <c r="B105" s="39" t="s">
        <v>5</v>
      </c>
      <c r="C105" s="23">
        <f>'Monthly Arrest - 60+'!F105</f>
        <v>6</v>
      </c>
      <c r="D105" s="23">
        <f>'Monthly Arrest - 60+'!G105</f>
        <v>4</v>
      </c>
      <c r="E105" s="23">
        <f>'Monthly Arrest - 60+'!H105</f>
        <v>2</v>
      </c>
      <c r="F105" s="24">
        <f t="shared" si="21"/>
        <v>12</v>
      </c>
      <c r="G105" s="23">
        <f>'Monthly Arrest - 60+'!S105</f>
        <v>1</v>
      </c>
      <c r="H105" s="23">
        <f>'Monthly Arrest - 60+'!T105</f>
        <v>1</v>
      </c>
      <c r="I105" s="23">
        <f>'Monthly Arrest - 60+'!U105</f>
        <v>2</v>
      </c>
      <c r="J105" s="24">
        <f t="shared" si="22"/>
        <v>4</v>
      </c>
      <c r="K105" s="35"/>
      <c r="L105" s="20">
        <f>SUM(C105:J105)+SUM('[1]Arrest 25 - 59'!C99:I99)+SUM('[1]Arrest 18 - 24'!C99:I99)+SUM('[1]Arrest - under 18'!C99:H99)</f>
        <v>32</v>
      </c>
    </row>
    <row r="106" spans="1:33" s="36" customFormat="1" x14ac:dyDescent="0.25">
      <c r="A106" s="16"/>
      <c r="B106" s="38" t="s">
        <v>6</v>
      </c>
      <c r="C106" s="18">
        <f>'Monthly Arrest - 60+'!F106</f>
        <v>1</v>
      </c>
      <c r="D106" s="18">
        <f>'Monthly Arrest - 60+'!G106</f>
        <v>0</v>
      </c>
      <c r="E106" s="18">
        <f>'Monthly Arrest - 60+'!H106</f>
        <v>0</v>
      </c>
      <c r="F106" s="19">
        <f t="shared" si="21"/>
        <v>1</v>
      </c>
      <c r="G106" s="18">
        <f>'Monthly Arrest - 60+'!S106</f>
        <v>0</v>
      </c>
      <c r="H106" s="18">
        <f>'Monthly Arrest - 60+'!T106</f>
        <v>2</v>
      </c>
      <c r="I106" s="18">
        <f>'Monthly Arrest - 60+'!U106</f>
        <v>1</v>
      </c>
      <c r="J106" s="19">
        <f t="shared" si="22"/>
        <v>3</v>
      </c>
      <c r="K106" s="35"/>
      <c r="L106" s="20">
        <f>SUM(C106:J106)+SUM('[1]Arrest 25 - 59'!C100:I100)+SUM('[1]Arrest 18 - 24'!C100:I100)+SUM('[1]Arrest - under 18'!C100:H100)</f>
        <v>8</v>
      </c>
    </row>
    <row r="107" spans="1:33" s="36" customFormat="1" x14ac:dyDescent="0.25">
      <c r="A107" s="21" t="s">
        <v>55</v>
      </c>
      <c r="B107" s="39" t="s">
        <v>5</v>
      </c>
      <c r="C107" s="23">
        <f>'Monthly Arrest - 60+'!F107</f>
        <v>0</v>
      </c>
      <c r="D107" s="23">
        <f>'Monthly Arrest - 60+'!G107</f>
        <v>0</v>
      </c>
      <c r="E107" s="23">
        <f>'Monthly Arrest - 60+'!H107</f>
        <v>0</v>
      </c>
      <c r="F107" s="24">
        <f t="shared" si="21"/>
        <v>0</v>
      </c>
      <c r="G107" s="23">
        <f>'Monthly Arrest - 60+'!S107</f>
        <v>0</v>
      </c>
      <c r="H107" s="23">
        <f>'Monthly Arrest - 60+'!T107</f>
        <v>0</v>
      </c>
      <c r="I107" s="23">
        <f>'Monthly Arrest - 60+'!U107</f>
        <v>0</v>
      </c>
      <c r="J107" s="24">
        <f t="shared" si="22"/>
        <v>0</v>
      </c>
      <c r="K107" s="35"/>
      <c r="L107" s="20">
        <f>SUM(C107:J107)+SUM('[1]Arrest 25 - 59'!C101:I101)+SUM('[1]Arrest 18 - 24'!C101:I101)+SUM('[1]Arrest - under 18'!C101:H101)</f>
        <v>0</v>
      </c>
    </row>
    <row r="108" spans="1:33" s="36" customFormat="1" ht="15.75" thickBot="1" x14ac:dyDescent="0.3">
      <c r="A108" s="25"/>
      <c r="B108" s="40" t="s">
        <v>6</v>
      </c>
      <c r="C108" s="27">
        <f>'Monthly Arrest - 60+'!F108</f>
        <v>0</v>
      </c>
      <c r="D108" s="27">
        <f>'Monthly Arrest - 60+'!G108</f>
        <v>0</v>
      </c>
      <c r="E108" s="27">
        <f>'Monthly Arrest - 60+'!H108</f>
        <v>0</v>
      </c>
      <c r="F108" s="28">
        <f t="shared" si="21"/>
        <v>0</v>
      </c>
      <c r="G108" s="27">
        <f>'Monthly Arrest - 60+'!S108</f>
        <v>0</v>
      </c>
      <c r="H108" s="27">
        <f>'Monthly Arrest - 60+'!T108</f>
        <v>0</v>
      </c>
      <c r="I108" s="27">
        <f>'Monthly Arrest - 60+'!U108</f>
        <v>0</v>
      </c>
      <c r="J108" s="28">
        <f t="shared" si="22"/>
        <v>0</v>
      </c>
      <c r="K108" s="35"/>
      <c r="L108" s="29">
        <f>SUM(C108:J108)+SUM('[1]Arrest 25 - 59'!C102:I102)+SUM('[1]Arrest 18 - 24'!C102:I102)+SUM('[1]Arrest - under 18'!C102:H102)</f>
        <v>0</v>
      </c>
    </row>
    <row r="109" spans="1:33" s="36" customFormat="1" ht="15.75" thickTop="1" x14ac:dyDescent="0.25">
      <c r="A109" s="30" t="s">
        <v>56</v>
      </c>
      <c r="B109" s="31" t="s">
        <v>5</v>
      </c>
      <c r="C109" s="32">
        <f>C93+C95+C97+C99+C101+C103+C105+C107</f>
        <v>6</v>
      </c>
      <c r="D109" s="32">
        <f t="shared" ref="D109:F110" si="23">D93+D95+D97+D99+D101+D103+D105+D107</f>
        <v>4</v>
      </c>
      <c r="E109" s="32">
        <f t="shared" si="23"/>
        <v>2</v>
      </c>
      <c r="F109" s="59">
        <f t="shared" si="23"/>
        <v>12</v>
      </c>
      <c r="G109" s="32">
        <f>G93+G95+G97+G99+G101+G103+G105+G107</f>
        <v>1</v>
      </c>
      <c r="H109" s="32">
        <f t="shared" ref="H109:J110" si="24">H93+H95+H97+H99+H101+H103+H105+H107</f>
        <v>1</v>
      </c>
      <c r="I109" s="32">
        <f t="shared" si="24"/>
        <v>2</v>
      </c>
      <c r="J109" s="32">
        <f t="shared" si="24"/>
        <v>4</v>
      </c>
      <c r="K109" s="35"/>
      <c r="L109" s="9">
        <f>SUM(C109:J109)+SUM('[1]Arrest 25 - 59'!C103:I103)+SUM('[1]Arrest 18 - 24'!C103:I103)+SUM('[1]Arrest - under 18'!C103:H103)</f>
        <v>32</v>
      </c>
    </row>
    <row r="110" spans="1:33" s="36" customFormat="1" x14ac:dyDescent="0.25">
      <c r="A110" s="30"/>
      <c r="B110" s="31" t="s">
        <v>6</v>
      </c>
      <c r="C110" s="32">
        <f>C94+C96+C98+C100+C102+C104+C106+C108</f>
        <v>1</v>
      </c>
      <c r="D110" s="32">
        <f t="shared" si="23"/>
        <v>0</v>
      </c>
      <c r="E110" s="32">
        <f t="shared" si="23"/>
        <v>0</v>
      </c>
      <c r="F110" s="59">
        <f t="shared" si="23"/>
        <v>1</v>
      </c>
      <c r="G110" s="32">
        <f>G94+G96+G98+G100+G102+G104+G106+G108</f>
        <v>0</v>
      </c>
      <c r="H110" s="32">
        <f t="shared" si="24"/>
        <v>2</v>
      </c>
      <c r="I110" s="32">
        <f t="shared" si="24"/>
        <v>2</v>
      </c>
      <c r="J110" s="32">
        <f t="shared" si="24"/>
        <v>4</v>
      </c>
      <c r="K110" s="35"/>
      <c r="L110" s="9">
        <f>SUM(C110:J110)+SUM('[1]Arrest 25 - 59'!C104:I104)+SUM('[1]Arrest 18 - 24'!C104:I104)+SUM('[1]Arrest - under 18'!C104:H104)</f>
        <v>10</v>
      </c>
    </row>
    <row r="111" spans="1:33" s="36" customFormat="1" x14ac:dyDescent="0.25">
      <c r="A111" s="33"/>
      <c r="B111" s="39"/>
      <c r="C111" s="23"/>
      <c r="D111" s="23"/>
      <c r="E111" s="23"/>
      <c r="F111" s="23"/>
      <c r="G111" s="23"/>
      <c r="H111" s="23"/>
      <c r="I111" s="23"/>
      <c r="J111" s="23"/>
      <c r="K111" s="35"/>
      <c r="L111" s="56"/>
    </row>
    <row r="112" spans="1:33" s="10" customFormat="1" x14ac:dyDescent="0.25">
      <c r="A112" s="49" t="s">
        <v>57</v>
      </c>
      <c r="B112" s="55"/>
      <c r="C112" s="51" t="s">
        <v>1</v>
      </c>
      <c r="D112" s="51"/>
      <c r="E112" s="51"/>
      <c r="F112" s="51"/>
      <c r="G112" s="51" t="s">
        <v>2</v>
      </c>
      <c r="H112" s="51"/>
      <c r="I112" s="51"/>
      <c r="J112" s="51"/>
      <c r="K112" s="8"/>
      <c r="L112" s="9" t="s">
        <v>3</v>
      </c>
    </row>
    <row r="113" spans="1:33" s="10" customFormat="1" ht="15.75" thickBot="1" x14ac:dyDescent="0.3">
      <c r="A113" s="5"/>
      <c r="B113" s="6"/>
      <c r="C113" s="7" t="s">
        <v>69</v>
      </c>
      <c r="D113" s="7" t="s">
        <v>68</v>
      </c>
      <c r="E113" s="7" t="s">
        <v>66</v>
      </c>
      <c r="F113" s="7" t="s">
        <v>62</v>
      </c>
      <c r="G113" s="7" t="s">
        <v>69</v>
      </c>
      <c r="H113" s="7" t="s">
        <v>68</v>
      </c>
      <c r="I113" s="7" t="s">
        <v>66</v>
      </c>
      <c r="J113" s="7" t="s">
        <v>62</v>
      </c>
      <c r="K113" s="8"/>
      <c r="L113" s="9"/>
    </row>
    <row r="114" spans="1:33" s="36" customFormat="1" ht="15.75" thickTop="1" x14ac:dyDescent="0.25">
      <c r="A114" s="11" t="s">
        <v>58</v>
      </c>
      <c r="B114" s="12" t="s">
        <v>5</v>
      </c>
      <c r="C114" s="13">
        <f>'Monthly Arrest - 60+'!F114</f>
        <v>0</v>
      </c>
      <c r="D114" s="13">
        <f>'Monthly Arrest - 60+'!G114</f>
        <v>0</v>
      </c>
      <c r="E114" s="13">
        <f>'Monthly Arrest - 60+'!H114</f>
        <v>0</v>
      </c>
      <c r="F114" s="14">
        <f t="shared" ref="F114:F117" si="25">SUM(C114:E114)</f>
        <v>0</v>
      </c>
      <c r="G114" s="13">
        <f>'Monthly Arrest - 60+'!S114</f>
        <v>0</v>
      </c>
      <c r="H114" s="13">
        <f>'Monthly Arrest - 60+'!T114</f>
        <v>0</v>
      </c>
      <c r="I114" s="13">
        <f>'Monthly Arrest - 60+'!U114</f>
        <v>0</v>
      </c>
      <c r="J114" s="14">
        <f t="shared" ref="J114:J117" si="26">SUM(G114:I114)</f>
        <v>0</v>
      </c>
      <c r="K114" s="35"/>
      <c r="L114" s="15">
        <f>SUM(C114:J114)+SUM('[1]Arrest 25 - 59'!C107:I107)+SUM('[1]Arrest 18 - 24'!C107:I107)+SUM('[1]Arrest - under 18'!C107:H107)</f>
        <v>0</v>
      </c>
    </row>
    <row r="115" spans="1:33" s="36" customFormat="1" x14ac:dyDescent="0.25">
      <c r="A115" s="16"/>
      <c r="B115" s="17" t="s">
        <v>6</v>
      </c>
      <c r="C115" s="18">
        <f>'Monthly Arrest - 60+'!F115</f>
        <v>0</v>
      </c>
      <c r="D115" s="18">
        <f>'Monthly Arrest - 60+'!G115</f>
        <v>0</v>
      </c>
      <c r="E115" s="18">
        <f>'Monthly Arrest - 60+'!H115</f>
        <v>0</v>
      </c>
      <c r="F115" s="19">
        <f t="shared" si="25"/>
        <v>0</v>
      </c>
      <c r="G115" s="18">
        <f>'Monthly Arrest - 60+'!S115</f>
        <v>0</v>
      </c>
      <c r="H115" s="18">
        <f>'Monthly Arrest - 60+'!T115</f>
        <v>0</v>
      </c>
      <c r="I115" s="18">
        <f>'Monthly Arrest - 60+'!U115</f>
        <v>0</v>
      </c>
      <c r="J115" s="19">
        <f t="shared" si="26"/>
        <v>0</v>
      </c>
      <c r="K115" s="35"/>
      <c r="L115" s="20">
        <f>SUM(C115:J115)+SUM('[1]Arrest 25 - 59'!C108:I108)+SUM('[1]Arrest 18 - 24'!C108:I108)+SUM('[1]Arrest - under 18'!C108:H108)</f>
        <v>0</v>
      </c>
    </row>
    <row r="116" spans="1:33" s="36" customFormat="1" x14ac:dyDescent="0.25">
      <c r="A116" s="21" t="s">
        <v>59</v>
      </c>
      <c r="B116" s="22" t="s">
        <v>5</v>
      </c>
      <c r="C116" s="23">
        <f>'Monthly Arrest - 60+'!F116</f>
        <v>0</v>
      </c>
      <c r="D116" s="23">
        <f>'Monthly Arrest - 60+'!G116</f>
        <v>0</v>
      </c>
      <c r="E116" s="23">
        <f>'Monthly Arrest - 60+'!H116</f>
        <v>0</v>
      </c>
      <c r="F116" s="24">
        <f t="shared" si="25"/>
        <v>0</v>
      </c>
      <c r="G116" s="23">
        <f>'Monthly Arrest - 60+'!S116</f>
        <v>0</v>
      </c>
      <c r="H116" s="23">
        <f>'Monthly Arrest - 60+'!T116</f>
        <v>0</v>
      </c>
      <c r="I116" s="23">
        <f>'Monthly Arrest - 60+'!U116</f>
        <v>0</v>
      </c>
      <c r="J116" s="24">
        <f t="shared" si="26"/>
        <v>0</v>
      </c>
      <c r="K116" s="35"/>
      <c r="L116" s="20">
        <f>SUM(C116:J116)+SUM('[1]Arrest 25 - 59'!C109:I109)+SUM('[1]Arrest 18 - 24'!C109:I109)+SUM('[1]Arrest - under 18'!C109:H109)</f>
        <v>0</v>
      </c>
    </row>
    <row r="117" spans="1:33" s="36" customFormat="1" ht="15.75" thickBot="1" x14ac:dyDescent="0.3">
      <c r="A117" s="25"/>
      <c r="B117" s="26" t="s">
        <v>6</v>
      </c>
      <c r="C117" s="27">
        <f>'Monthly Arrest - 60+'!F117</f>
        <v>0</v>
      </c>
      <c r="D117" s="27">
        <f>'Monthly Arrest - 60+'!G117</f>
        <v>0</v>
      </c>
      <c r="E117" s="27">
        <f>'Monthly Arrest - 60+'!H117</f>
        <v>0</v>
      </c>
      <c r="F117" s="28">
        <f t="shared" si="25"/>
        <v>0</v>
      </c>
      <c r="G117" s="27">
        <f>'Monthly Arrest - 60+'!S117</f>
        <v>0</v>
      </c>
      <c r="H117" s="27">
        <f>'Monthly Arrest - 60+'!T117</f>
        <v>0</v>
      </c>
      <c r="I117" s="27">
        <f>'Monthly Arrest - 60+'!U117</f>
        <v>0</v>
      </c>
      <c r="J117" s="28">
        <f t="shared" si="26"/>
        <v>0</v>
      </c>
      <c r="K117" s="35"/>
      <c r="L117" s="29">
        <f>SUM(C117:J117)+SUM('[1]Arrest 25 - 59'!C110:I110)+SUM('[1]Arrest 18 - 24'!C110:I110)+SUM('[1]Arrest - under 18'!C110:H110)</f>
        <v>0</v>
      </c>
    </row>
    <row r="118" spans="1:33" ht="15.75" thickTop="1" x14ac:dyDescent="0.25">
      <c r="A118" s="57" t="s">
        <v>60</v>
      </c>
      <c r="B118" s="46" t="s">
        <v>5</v>
      </c>
      <c r="C118" s="43">
        <f>C114+C116</f>
        <v>0</v>
      </c>
      <c r="D118" s="43">
        <f t="shared" ref="D118:F119" si="27">D114+D116</f>
        <v>0</v>
      </c>
      <c r="E118" s="43">
        <f t="shared" si="27"/>
        <v>0</v>
      </c>
      <c r="F118" s="54">
        <f t="shared" si="27"/>
        <v>0</v>
      </c>
      <c r="G118" s="43">
        <f>G114+G116</f>
        <v>0</v>
      </c>
      <c r="H118" s="43">
        <f t="shared" ref="H118:J119" si="28">H114+H116</f>
        <v>0</v>
      </c>
      <c r="I118" s="43">
        <f t="shared" si="28"/>
        <v>0</v>
      </c>
      <c r="J118" s="43">
        <f t="shared" si="28"/>
        <v>0</v>
      </c>
      <c r="L118" s="9">
        <f>SUM(C118:J118)+SUM('[1]Arrest 25 - 59'!C111:I111)+SUM('[1]Arrest 18 - 24'!C111:I111)+SUM('[1]Arrest - under 18'!C111:H111)</f>
        <v>0</v>
      </c>
    </row>
    <row r="119" spans="1:33" x14ac:dyDescent="0.25">
      <c r="A119" s="41"/>
      <c r="B119" s="46" t="s">
        <v>6</v>
      </c>
      <c r="C119" s="43">
        <f>C115+C117</f>
        <v>0</v>
      </c>
      <c r="D119" s="43">
        <f t="shared" si="27"/>
        <v>0</v>
      </c>
      <c r="E119" s="43">
        <f t="shared" si="27"/>
        <v>0</v>
      </c>
      <c r="F119" s="54">
        <f t="shared" si="27"/>
        <v>0</v>
      </c>
      <c r="G119" s="43">
        <f>G115+G117</f>
        <v>0</v>
      </c>
      <c r="H119" s="43">
        <f t="shared" si="28"/>
        <v>0</v>
      </c>
      <c r="I119" s="43">
        <f t="shared" si="28"/>
        <v>0</v>
      </c>
      <c r="J119" s="43">
        <f t="shared" si="28"/>
        <v>0</v>
      </c>
      <c r="L119" s="9">
        <f>SUM(C119:J119)+SUM('[1]Arrest 25 - 59'!C112:I112)+SUM('[1]Arrest 18 - 24'!C112:I112)+SUM('[1]Arrest - under 18'!C112:H112)</f>
        <v>0</v>
      </c>
    </row>
    <row r="120" spans="1:33" s="3" customFormat="1" x14ac:dyDescent="0.25">
      <c r="A120" s="44"/>
      <c r="B120" s="47"/>
      <c r="C120" s="48"/>
      <c r="D120" s="48"/>
      <c r="E120" s="48"/>
      <c r="F120" s="48"/>
      <c r="G120" s="48"/>
      <c r="H120" s="48"/>
      <c r="I120" s="48"/>
      <c r="J120" s="48"/>
      <c r="L120" s="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</sheetData>
  <pageMargins left="0.7" right="0.7" top="0.75" bottom="0.75" header="0.3" footer="0.3"/>
  <pageSetup scale="71" orientation="portrait" r:id="rId1"/>
  <headerFooter>
    <oddHeader>&amp;C2017 Adult Arrests
60+ Years of Age</oddHead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20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7.5703125" style="58" customWidth="1"/>
    <col min="2" max="2" width="9.140625" style="2"/>
    <col min="3" max="10" width="10.140625" style="3" customWidth="1"/>
    <col min="11" max="11" width="9.140625" style="3"/>
    <col min="12" max="12" width="9.140625" style="4"/>
    <col min="13" max="16384" width="9.140625" style="2"/>
  </cols>
  <sheetData>
    <row r="1" spans="1:12" ht="15.75" x14ac:dyDescent="0.25">
      <c r="A1" s="1" t="s">
        <v>88</v>
      </c>
    </row>
    <row r="2" spans="1:12" s="10" customFormat="1" x14ac:dyDescent="0.25">
      <c r="A2" s="5" t="s">
        <v>0</v>
      </c>
      <c r="B2" s="6"/>
      <c r="C2" s="7" t="s">
        <v>1</v>
      </c>
      <c r="D2" s="7"/>
      <c r="E2" s="7"/>
      <c r="F2" s="7"/>
      <c r="G2" s="7" t="s">
        <v>2</v>
      </c>
      <c r="H2" s="7"/>
      <c r="I2" s="7"/>
      <c r="J2" s="7"/>
      <c r="K2" s="8"/>
      <c r="L2" s="9" t="s">
        <v>3</v>
      </c>
    </row>
    <row r="3" spans="1:12" s="10" customFormat="1" ht="15.75" thickBot="1" x14ac:dyDescent="0.3">
      <c r="A3" s="5"/>
      <c r="B3" s="6"/>
      <c r="C3" s="7" t="s">
        <v>66</v>
      </c>
      <c r="D3" s="7" t="s">
        <v>69</v>
      </c>
      <c r="E3" s="7" t="s">
        <v>70</v>
      </c>
      <c r="F3" s="7" t="s">
        <v>63</v>
      </c>
      <c r="G3" s="7" t="s">
        <v>66</v>
      </c>
      <c r="H3" s="7" t="s">
        <v>69</v>
      </c>
      <c r="I3" s="7" t="s">
        <v>70</v>
      </c>
      <c r="J3" s="7" t="s">
        <v>63</v>
      </c>
      <c r="K3" s="8"/>
      <c r="L3" s="9"/>
    </row>
    <row r="4" spans="1:12" ht="15.75" thickTop="1" x14ac:dyDescent="0.25">
      <c r="A4" s="11" t="s">
        <v>4</v>
      </c>
      <c r="B4" s="12" t="s">
        <v>5</v>
      </c>
      <c r="C4" s="13">
        <f>'Monthly Arrest - 60+'!I4</f>
        <v>0</v>
      </c>
      <c r="D4" s="13">
        <f>'Monthly Arrest - 60+'!J4</f>
        <v>0</v>
      </c>
      <c r="E4" s="13">
        <f>'Monthly Arrest - 60+'!K4</f>
        <v>0</v>
      </c>
      <c r="F4" s="14">
        <f>SUM(C4:E4)</f>
        <v>0</v>
      </c>
      <c r="G4" s="13">
        <f>'Monthly Arrest - 60+'!V4</f>
        <v>0</v>
      </c>
      <c r="H4" s="13">
        <f>'Monthly Arrest - 60+'!W4</f>
        <v>0</v>
      </c>
      <c r="I4" s="13">
        <f>'Monthly Arrest - 60+'!X4</f>
        <v>0</v>
      </c>
      <c r="J4" s="14">
        <f>SUM(G4:I4)</f>
        <v>0</v>
      </c>
      <c r="L4" s="15">
        <f>SUM(C4:J4)+SUM('[1]Arrest 25 - 59'!C3:I3)+SUM('[1]Arrest 18 - 24'!C3:I3)+SUM('[1]Arrest - under 18'!C3:H3)</f>
        <v>0</v>
      </c>
    </row>
    <row r="5" spans="1:12" x14ac:dyDescent="0.25">
      <c r="A5" s="16"/>
      <c r="B5" s="17" t="s">
        <v>6</v>
      </c>
      <c r="C5" s="18">
        <f>'Monthly Arrest - 60+'!I5</f>
        <v>0</v>
      </c>
      <c r="D5" s="18">
        <f>'Monthly Arrest - 60+'!J5</f>
        <v>0</v>
      </c>
      <c r="E5" s="18">
        <f>'Monthly Arrest - 60+'!K5</f>
        <v>0</v>
      </c>
      <c r="F5" s="19">
        <f t="shared" ref="F5:F21" si="0">SUM(C5:E5)</f>
        <v>0</v>
      </c>
      <c r="G5" s="18">
        <f>'Monthly Arrest - 60+'!V5</f>
        <v>0</v>
      </c>
      <c r="H5" s="18">
        <f>'Monthly Arrest - 60+'!W5</f>
        <v>0</v>
      </c>
      <c r="I5" s="18">
        <f>'Monthly Arrest - 60+'!X5</f>
        <v>0</v>
      </c>
      <c r="J5" s="19">
        <f t="shared" ref="J5:J21" si="1">SUM(G5:I5)</f>
        <v>0</v>
      </c>
      <c r="L5" s="20">
        <f>SUM(C5:J5)+SUM('[1]Arrest 25 - 59'!C4:I4)+SUM('[1]Arrest 18 - 24'!C4:I4)+SUM('[1]Arrest - under 18'!C4:H4)</f>
        <v>0</v>
      </c>
    </row>
    <row r="6" spans="1:12" x14ac:dyDescent="0.25">
      <c r="A6" s="21" t="s">
        <v>7</v>
      </c>
      <c r="B6" s="22" t="s">
        <v>5</v>
      </c>
      <c r="C6" s="23">
        <f>'Monthly Arrest - 60+'!I6</f>
        <v>0</v>
      </c>
      <c r="D6" s="23">
        <f>'Monthly Arrest - 60+'!J6</f>
        <v>0</v>
      </c>
      <c r="E6" s="23">
        <f>'Monthly Arrest - 60+'!K6</f>
        <v>0</v>
      </c>
      <c r="F6" s="24">
        <f t="shared" si="0"/>
        <v>0</v>
      </c>
      <c r="G6" s="23">
        <f>'Monthly Arrest - 60+'!V6</f>
        <v>0</v>
      </c>
      <c r="H6" s="23">
        <f>'Monthly Arrest - 60+'!W6</f>
        <v>0</v>
      </c>
      <c r="I6" s="23">
        <f>'Monthly Arrest - 60+'!X6</f>
        <v>0</v>
      </c>
      <c r="J6" s="24">
        <f t="shared" si="1"/>
        <v>0</v>
      </c>
      <c r="L6" s="20">
        <f>SUM(C6:J6)+SUM('[1]Arrest 25 - 59'!C5:I5)+SUM('[1]Arrest 18 - 24'!C5:I5)+SUM('[1]Arrest - under 18'!C5:H5)</f>
        <v>0</v>
      </c>
    </row>
    <row r="7" spans="1:12" x14ac:dyDescent="0.25">
      <c r="A7" s="16"/>
      <c r="B7" s="17" t="s">
        <v>6</v>
      </c>
      <c r="C7" s="18">
        <f>'Monthly Arrest - 60+'!I7</f>
        <v>0</v>
      </c>
      <c r="D7" s="18">
        <f>'Monthly Arrest - 60+'!J7</f>
        <v>0</v>
      </c>
      <c r="E7" s="18">
        <f>'Monthly Arrest - 60+'!K7</f>
        <v>0</v>
      </c>
      <c r="F7" s="19">
        <f t="shared" si="0"/>
        <v>0</v>
      </c>
      <c r="G7" s="18">
        <f>'Monthly Arrest - 60+'!V7</f>
        <v>0</v>
      </c>
      <c r="H7" s="18">
        <f>'Monthly Arrest - 60+'!W7</f>
        <v>0</v>
      </c>
      <c r="I7" s="18">
        <f>'Monthly Arrest - 60+'!X7</f>
        <v>0</v>
      </c>
      <c r="J7" s="19">
        <f t="shared" si="1"/>
        <v>0</v>
      </c>
      <c r="L7" s="20">
        <f>SUM(C7:J7)+SUM('[1]Arrest 25 - 59'!C6:I6)+SUM('[1]Arrest 18 - 24'!C6:I6)+SUM('[1]Arrest - under 18'!C6:H6)</f>
        <v>0</v>
      </c>
    </row>
    <row r="8" spans="1:12" x14ac:dyDescent="0.25">
      <c r="A8" s="21" t="s">
        <v>8</v>
      </c>
      <c r="B8" s="22" t="s">
        <v>5</v>
      </c>
      <c r="C8" s="23">
        <f>'Monthly Arrest - 60+'!I8</f>
        <v>0</v>
      </c>
      <c r="D8" s="23">
        <f>'Monthly Arrest - 60+'!J8</f>
        <v>0</v>
      </c>
      <c r="E8" s="23">
        <f>'Monthly Arrest - 60+'!K8</f>
        <v>0</v>
      </c>
      <c r="F8" s="24">
        <f t="shared" si="0"/>
        <v>0</v>
      </c>
      <c r="G8" s="23">
        <f>'Monthly Arrest - 60+'!V8</f>
        <v>0</v>
      </c>
      <c r="H8" s="23">
        <f>'Monthly Arrest - 60+'!W8</f>
        <v>0</v>
      </c>
      <c r="I8" s="23">
        <f>'Monthly Arrest - 60+'!X8</f>
        <v>0</v>
      </c>
      <c r="J8" s="24">
        <f t="shared" si="1"/>
        <v>0</v>
      </c>
      <c r="L8" s="20">
        <f>SUM(C8:J8)+SUM('[1]Arrest 25 - 59'!C7:I7)+SUM('[1]Arrest 18 - 24'!C7:I7)+SUM('[1]Arrest - under 18'!C7:H7)</f>
        <v>0</v>
      </c>
    </row>
    <row r="9" spans="1:12" x14ac:dyDescent="0.25">
      <c r="A9" s="16"/>
      <c r="B9" s="17" t="s">
        <v>6</v>
      </c>
      <c r="C9" s="18">
        <f>'Monthly Arrest - 60+'!I9</f>
        <v>0</v>
      </c>
      <c r="D9" s="18">
        <f>'Monthly Arrest - 60+'!J9</f>
        <v>0</v>
      </c>
      <c r="E9" s="18">
        <f>'Monthly Arrest - 60+'!K9</f>
        <v>0</v>
      </c>
      <c r="F9" s="19">
        <f t="shared" si="0"/>
        <v>0</v>
      </c>
      <c r="G9" s="18">
        <f>'Monthly Arrest - 60+'!V9</f>
        <v>0</v>
      </c>
      <c r="H9" s="18">
        <f>'Monthly Arrest - 60+'!W9</f>
        <v>0</v>
      </c>
      <c r="I9" s="18">
        <f>'Monthly Arrest - 60+'!X9</f>
        <v>0</v>
      </c>
      <c r="J9" s="19">
        <f t="shared" si="1"/>
        <v>0</v>
      </c>
      <c r="L9" s="20">
        <f>SUM(C9:J9)+SUM('[1]Arrest 25 - 59'!C8:I8)+SUM('[1]Arrest 18 - 24'!C8:I8)+SUM('[1]Arrest - under 18'!C8:H8)</f>
        <v>0</v>
      </c>
    </row>
    <row r="10" spans="1:12" x14ac:dyDescent="0.25">
      <c r="A10" s="21" t="s">
        <v>9</v>
      </c>
      <c r="B10" s="22" t="s">
        <v>5</v>
      </c>
      <c r="C10" s="23">
        <f>'Monthly Arrest - 60+'!I10</f>
        <v>0</v>
      </c>
      <c r="D10" s="23">
        <f>'Monthly Arrest - 60+'!J10</f>
        <v>0</v>
      </c>
      <c r="E10" s="23">
        <f>'Monthly Arrest - 60+'!K10</f>
        <v>0</v>
      </c>
      <c r="F10" s="24">
        <f t="shared" si="0"/>
        <v>0</v>
      </c>
      <c r="G10" s="23">
        <f>'Monthly Arrest - 60+'!V10</f>
        <v>0</v>
      </c>
      <c r="H10" s="23">
        <f>'Monthly Arrest - 60+'!W10</f>
        <v>0</v>
      </c>
      <c r="I10" s="23">
        <f>'Monthly Arrest - 60+'!X10</f>
        <v>0</v>
      </c>
      <c r="J10" s="24">
        <f t="shared" si="1"/>
        <v>0</v>
      </c>
      <c r="L10" s="20">
        <f>SUM(C10:J10)+SUM('[1]Arrest 25 - 59'!C9:I9)+SUM('[1]Arrest 18 - 24'!C9:I9)+SUM('[1]Arrest - under 18'!C9:H9)</f>
        <v>0</v>
      </c>
    </row>
    <row r="11" spans="1:12" x14ac:dyDescent="0.25">
      <c r="A11" s="16"/>
      <c r="B11" s="17" t="s">
        <v>6</v>
      </c>
      <c r="C11" s="18">
        <f>'Monthly Arrest - 60+'!I11</f>
        <v>0</v>
      </c>
      <c r="D11" s="18">
        <f>'Monthly Arrest - 60+'!J11</f>
        <v>0</v>
      </c>
      <c r="E11" s="18">
        <f>'Monthly Arrest - 60+'!K11</f>
        <v>0</v>
      </c>
      <c r="F11" s="19">
        <f t="shared" si="0"/>
        <v>0</v>
      </c>
      <c r="G11" s="18">
        <f>'Monthly Arrest - 60+'!V11</f>
        <v>0</v>
      </c>
      <c r="H11" s="18">
        <f>'Monthly Arrest - 60+'!W11</f>
        <v>0</v>
      </c>
      <c r="I11" s="18">
        <f>'Monthly Arrest - 60+'!X11</f>
        <v>0</v>
      </c>
      <c r="J11" s="19">
        <f t="shared" si="1"/>
        <v>0</v>
      </c>
      <c r="L11" s="20">
        <f>SUM(C11:J11)+SUM('[1]Arrest 25 - 59'!C10:I10)+SUM('[1]Arrest 18 - 24'!C10:I10)+SUM('[1]Arrest - under 18'!C10:H10)</f>
        <v>0</v>
      </c>
    </row>
    <row r="12" spans="1:12" x14ac:dyDescent="0.25">
      <c r="A12" s="21" t="s">
        <v>10</v>
      </c>
      <c r="B12" s="22" t="s">
        <v>5</v>
      </c>
      <c r="C12" s="23">
        <f>'Monthly Arrest - 60+'!I12</f>
        <v>0</v>
      </c>
      <c r="D12" s="23">
        <f>'Monthly Arrest - 60+'!J12</f>
        <v>0</v>
      </c>
      <c r="E12" s="23">
        <f>'Monthly Arrest - 60+'!K12</f>
        <v>0</v>
      </c>
      <c r="F12" s="24">
        <f t="shared" si="0"/>
        <v>0</v>
      </c>
      <c r="G12" s="23">
        <f>'Monthly Arrest - 60+'!V12</f>
        <v>0</v>
      </c>
      <c r="H12" s="23">
        <f>'Monthly Arrest - 60+'!W12</f>
        <v>0</v>
      </c>
      <c r="I12" s="23">
        <f>'Monthly Arrest - 60+'!X12</f>
        <v>0</v>
      </c>
      <c r="J12" s="24">
        <f t="shared" si="1"/>
        <v>0</v>
      </c>
      <c r="L12" s="20">
        <f>SUM(C12:J12)+SUM('[1]Arrest 25 - 59'!C11:I11)+SUM('[1]Arrest 18 - 24'!C11:I11)+SUM('[1]Arrest - under 18'!C11:H11)</f>
        <v>0</v>
      </c>
    </row>
    <row r="13" spans="1:12" x14ac:dyDescent="0.25">
      <c r="A13" s="16"/>
      <c r="B13" s="17" t="s">
        <v>6</v>
      </c>
      <c r="C13" s="18">
        <f>'Monthly Arrest - 60+'!I13</f>
        <v>0</v>
      </c>
      <c r="D13" s="18">
        <f>'Monthly Arrest - 60+'!J13</f>
        <v>0</v>
      </c>
      <c r="E13" s="18">
        <f>'Monthly Arrest - 60+'!K13</f>
        <v>0</v>
      </c>
      <c r="F13" s="19">
        <f t="shared" si="0"/>
        <v>0</v>
      </c>
      <c r="G13" s="18">
        <f>'Monthly Arrest - 60+'!V13</f>
        <v>0</v>
      </c>
      <c r="H13" s="18">
        <f>'Monthly Arrest - 60+'!W13</f>
        <v>0</v>
      </c>
      <c r="I13" s="18">
        <f>'Monthly Arrest - 60+'!X13</f>
        <v>0</v>
      </c>
      <c r="J13" s="19">
        <f t="shared" si="1"/>
        <v>0</v>
      </c>
      <c r="L13" s="20">
        <f>SUM(C13:J13)+SUM('[1]Arrest 25 - 59'!C12:I12)+SUM('[1]Arrest 18 - 24'!C12:I12)+SUM('[1]Arrest - under 18'!C12:H12)</f>
        <v>0</v>
      </c>
    </row>
    <row r="14" spans="1:12" x14ac:dyDescent="0.25">
      <c r="A14" s="21" t="s">
        <v>11</v>
      </c>
      <c r="B14" s="22" t="s">
        <v>5</v>
      </c>
      <c r="C14" s="23">
        <f>'Monthly Arrest - 60+'!I14</f>
        <v>0</v>
      </c>
      <c r="D14" s="23">
        <f>'Monthly Arrest - 60+'!J14</f>
        <v>0</v>
      </c>
      <c r="E14" s="23">
        <f>'Monthly Arrest - 60+'!K14</f>
        <v>0</v>
      </c>
      <c r="F14" s="24">
        <f t="shared" si="0"/>
        <v>0</v>
      </c>
      <c r="G14" s="23">
        <f>'Monthly Arrest - 60+'!V14</f>
        <v>0</v>
      </c>
      <c r="H14" s="23">
        <f>'Monthly Arrest - 60+'!W14</f>
        <v>0</v>
      </c>
      <c r="I14" s="23">
        <f>'Monthly Arrest - 60+'!X14</f>
        <v>0</v>
      </c>
      <c r="J14" s="24">
        <f t="shared" si="1"/>
        <v>0</v>
      </c>
      <c r="L14" s="20">
        <f>SUM(C14:J14)+SUM('[1]Arrest 25 - 59'!C13:I13)+SUM('[1]Arrest 18 - 24'!C13:I13)+SUM('[1]Arrest - under 18'!C13:H13)</f>
        <v>0</v>
      </c>
    </row>
    <row r="15" spans="1:12" x14ac:dyDescent="0.25">
      <c r="A15" s="16"/>
      <c r="B15" s="17" t="s">
        <v>6</v>
      </c>
      <c r="C15" s="18">
        <f>'Monthly Arrest - 60+'!I15</f>
        <v>0</v>
      </c>
      <c r="D15" s="18">
        <f>'Monthly Arrest - 60+'!J15</f>
        <v>0</v>
      </c>
      <c r="E15" s="18">
        <f>'Monthly Arrest - 60+'!K15</f>
        <v>0</v>
      </c>
      <c r="F15" s="19">
        <f t="shared" si="0"/>
        <v>0</v>
      </c>
      <c r="G15" s="18">
        <f>'Monthly Arrest - 60+'!V15</f>
        <v>0</v>
      </c>
      <c r="H15" s="18">
        <f>'Monthly Arrest - 60+'!W15</f>
        <v>0</v>
      </c>
      <c r="I15" s="18">
        <f>'Monthly Arrest - 60+'!X15</f>
        <v>0</v>
      </c>
      <c r="J15" s="19">
        <f t="shared" si="1"/>
        <v>0</v>
      </c>
      <c r="L15" s="20">
        <f>SUM(C15:J15)+SUM('[1]Arrest 25 - 59'!C14:I14)+SUM('[1]Arrest 18 - 24'!C14:I14)+SUM('[1]Arrest - under 18'!C14:H14)</f>
        <v>0</v>
      </c>
    </row>
    <row r="16" spans="1:12" x14ac:dyDescent="0.25">
      <c r="A16" s="21" t="s">
        <v>12</v>
      </c>
      <c r="B16" s="22" t="s">
        <v>5</v>
      </c>
      <c r="C16" s="23">
        <f>'Monthly Arrest - 60+'!I16</f>
        <v>0</v>
      </c>
      <c r="D16" s="23">
        <f>'Monthly Arrest - 60+'!J16</f>
        <v>0</v>
      </c>
      <c r="E16" s="23">
        <f>'Monthly Arrest - 60+'!K16</f>
        <v>0</v>
      </c>
      <c r="F16" s="24">
        <f t="shared" si="0"/>
        <v>0</v>
      </c>
      <c r="G16" s="23">
        <f>'Monthly Arrest - 60+'!V16</f>
        <v>0</v>
      </c>
      <c r="H16" s="23">
        <f>'Monthly Arrest - 60+'!W16</f>
        <v>0</v>
      </c>
      <c r="I16" s="23">
        <f>'Monthly Arrest - 60+'!X16</f>
        <v>0</v>
      </c>
      <c r="J16" s="24">
        <f t="shared" si="1"/>
        <v>0</v>
      </c>
      <c r="L16" s="20">
        <f>SUM(C16:J16)+SUM('[1]Arrest 25 - 59'!C15:I15)+SUM('[1]Arrest 18 - 24'!C15:I15)+SUM('[1]Arrest - under 18'!C15:H15)</f>
        <v>0</v>
      </c>
    </row>
    <row r="17" spans="1:33" x14ac:dyDescent="0.25">
      <c r="A17" s="16"/>
      <c r="B17" s="17" t="s">
        <v>6</v>
      </c>
      <c r="C17" s="18">
        <f>'Monthly Arrest - 60+'!I17</f>
        <v>0</v>
      </c>
      <c r="D17" s="18">
        <f>'Monthly Arrest - 60+'!J17</f>
        <v>0</v>
      </c>
      <c r="E17" s="18">
        <f>'Monthly Arrest - 60+'!K17</f>
        <v>0</v>
      </c>
      <c r="F17" s="19">
        <f t="shared" si="0"/>
        <v>0</v>
      </c>
      <c r="G17" s="18">
        <f>'Monthly Arrest - 60+'!V17</f>
        <v>0</v>
      </c>
      <c r="H17" s="18">
        <f>'Monthly Arrest - 60+'!W17</f>
        <v>0</v>
      </c>
      <c r="I17" s="18">
        <f>'Monthly Arrest - 60+'!X17</f>
        <v>0</v>
      </c>
      <c r="J17" s="19">
        <f t="shared" si="1"/>
        <v>0</v>
      </c>
      <c r="L17" s="20">
        <f>SUM(C17:J17)+SUM('[1]Arrest 25 - 59'!C16:I16)+SUM('[1]Arrest 18 - 24'!C16:I16)+SUM('[1]Arrest - under 18'!C16:H16)</f>
        <v>0</v>
      </c>
    </row>
    <row r="18" spans="1:33" x14ac:dyDescent="0.25">
      <c r="A18" s="21" t="s">
        <v>13</v>
      </c>
      <c r="B18" s="22" t="s">
        <v>5</v>
      </c>
      <c r="C18" s="23">
        <f>'Monthly Arrest - 60+'!I18</f>
        <v>0</v>
      </c>
      <c r="D18" s="23">
        <f>'Monthly Arrest - 60+'!J18</f>
        <v>0</v>
      </c>
      <c r="E18" s="23">
        <f>'Monthly Arrest - 60+'!K18</f>
        <v>0</v>
      </c>
      <c r="F18" s="24">
        <f t="shared" si="0"/>
        <v>0</v>
      </c>
      <c r="G18" s="23">
        <f>'Monthly Arrest - 60+'!V18</f>
        <v>0</v>
      </c>
      <c r="H18" s="23">
        <f>'Monthly Arrest - 60+'!W18</f>
        <v>0</v>
      </c>
      <c r="I18" s="23">
        <f>'Monthly Arrest - 60+'!X18</f>
        <v>0</v>
      </c>
      <c r="J18" s="24">
        <f t="shared" si="1"/>
        <v>0</v>
      </c>
      <c r="L18" s="20">
        <f>SUM(C18:J18)+SUM('[1]Arrest 25 - 59'!C17:I17)+SUM('[1]Arrest 18 - 24'!C17:I17)+SUM('[1]Arrest - under 18'!C17:H17)</f>
        <v>0</v>
      </c>
    </row>
    <row r="19" spans="1:33" x14ac:dyDescent="0.25">
      <c r="A19" s="16"/>
      <c r="B19" s="17" t="s">
        <v>6</v>
      </c>
      <c r="C19" s="18">
        <f>'Monthly Arrest - 60+'!I19</f>
        <v>0</v>
      </c>
      <c r="D19" s="18">
        <f>'Monthly Arrest - 60+'!J19</f>
        <v>0</v>
      </c>
      <c r="E19" s="18">
        <f>'Monthly Arrest - 60+'!K19</f>
        <v>0</v>
      </c>
      <c r="F19" s="19">
        <f t="shared" si="0"/>
        <v>0</v>
      </c>
      <c r="G19" s="18">
        <f>'Monthly Arrest - 60+'!V19</f>
        <v>0</v>
      </c>
      <c r="H19" s="18">
        <f>'Monthly Arrest - 60+'!W19</f>
        <v>0</v>
      </c>
      <c r="I19" s="18">
        <f>'Monthly Arrest - 60+'!X19</f>
        <v>0</v>
      </c>
      <c r="J19" s="19">
        <f t="shared" si="1"/>
        <v>0</v>
      </c>
      <c r="L19" s="20">
        <f>SUM(C19:J19)+SUM('[1]Arrest 25 - 59'!C18:I18)+SUM('[1]Arrest 18 - 24'!C18:I18)+SUM('[1]Arrest - under 18'!C18:H18)</f>
        <v>0</v>
      </c>
    </row>
    <row r="20" spans="1:33" x14ac:dyDescent="0.25">
      <c r="A20" s="21" t="s">
        <v>14</v>
      </c>
      <c r="B20" s="22" t="s">
        <v>5</v>
      </c>
      <c r="C20" s="23">
        <f>'Monthly Arrest - 60+'!I20</f>
        <v>0</v>
      </c>
      <c r="D20" s="23">
        <f>'Monthly Arrest - 60+'!J20</f>
        <v>0</v>
      </c>
      <c r="E20" s="23">
        <f>'Monthly Arrest - 60+'!K20</f>
        <v>0</v>
      </c>
      <c r="F20" s="24">
        <f t="shared" si="0"/>
        <v>0</v>
      </c>
      <c r="G20" s="23">
        <f>'Monthly Arrest - 60+'!V20</f>
        <v>0</v>
      </c>
      <c r="H20" s="23">
        <f>'Monthly Arrest - 60+'!W20</f>
        <v>0</v>
      </c>
      <c r="I20" s="23">
        <f>'Monthly Arrest - 60+'!X20</f>
        <v>0</v>
      </c>
      <c r="J20" s="24">
        <f t="shared" si="1"/>
        <v>0</v>
      </c>
      <c r="L20" s="20">
        <f>SUM(C20:J20)+SUM('[1]Arrest 25 - 59'!C19:I19)+SUM('[1]Arrest 18 - 24'!C19:I19)+SUM('[1]Arrest - under 18'!C19:H19)</f>
        <v>0</v>
      </c>
    </row>
    <row r="21" spans="1:33" ht="15.75" thickBot="1" x14ac:dyDescent="0.3">
      <c r="A21" s="25"/>
      <c r="B21" s="26" t="s">
        <v>6</v>
      </c>
      <c r="C21" s="27">
        <f>'Monthly Arrest - 60+'!I21</f>
        <v>0</v>
      </c>
      <c r="D21" s="27">
        <f>'Monthly Arrest - 60+'!J21</f>
        <v>0</v>
      </c>
      <c r="E21" s="27">
        <f>'Monthly Arrest - 60+'!K21</f>
        <v>0</v>
      </c>
      <c r="F21" s="28">
        <f t="shared" si="0"/>
        <v>0</v>
      </c>
      <c r="G21" s="27">
        <f>'Monthly Arrest - 60+'!V21</f>
        <v>0</v>
      </c>
      <c r="H21" s="27">
        <f>'Monthly Arrest - 60+'!W21</f>
        <v>0</v>
      </c>
      <c r="I21" s="27">
        <f>'Monthly Arrest - 60+'!X21</f>
        <v>0</v>
      </c>
      <c r="J21" s="28">
        <f t="shared" si="1"/>
        <v>0</v>
      </c>
      <c r="L21" s="29">
        <f>SUM(C21:J21)+SUM('[1]Arrest 25 - 59'!C20:I20)+SUM('[1]Arrest 18 - 24'!C20:I20)+SUM('[1]Arrest - under 18'!C20:H20)</f>
        <v>0</v>
      </c>
    </row>
    <row r="22" spans="1:33" ht="15.75" thickTop="1" x14ac:dyDescent="0.25">
      <c r="A22" s="30" t="s">
        <v>15</v>
      </c>
      <c r="B22" s="31" t="s">
        <v>5</v>
      </c>
      <c r="C22" s="32">
        <f>SUM(C4+C6+C8+C10+C12+C14+C16+C18+C20)</f>
        <v>0</v>
      </c>
      <c r="D22" s="32">
        <f t="shared" ref="D22:F23" si="2">SUM(D4+D6+D8+D10+D12+D14+D16+D18+D20)</f>
        <v>0</v>
      </c>
      <c r="E22" s="32">
        <f t="shared" si="2"/>
        <v>0</v>
      </c>
      <c r="F22" s="59">
        <f t="shared" si="2"/>
        <v>0</v>
      </c>
      <c r="G22" s="32">
        <f>SUM(G4+G6+G8+G10+G12+G14+G16+G18+G20)</f>
        <v>0</v>
      </c>
      <c r="H22" s="32">
        <f t="shared" ref="H22:J23" si="3">SUM(H4+H6+H8+H10+H12+H14+H16+H18+H20)</f>
        <v>0</v>
      </c>
      <c r="I22" s="32">
        <f t="shared" si="3"/>
        <v>0</v>
      </c>
      <c r="J22" s="59">
        <f t="shared" si="3"/>
        <v>0</v>
      </c>
      <c r="L22" s="9">
        <f>SUM(C22:J22)+SUM('[1]Arrest 25 - 59'!C21:I21)+SUM('[1]Arrest 18 - 24'!C21:I21)+SUM('[1]Arrest - under 18'!C21:H21)</f>
        <v>0</v>
      </c>
    </row>
    <row r="23" spans="1:33" x14ac:dyDescent="0.25">
      <c r="A23" s="33"/>
      <c r="B23" s="31" t="s">
        <v>6</v>
      </c>
      <c r="C23" s="32">
        <f>SUM(C5+C7+C9+C11+C13+C15+C17+C19+C21)</f>
        <v>0</v>
      </c>
      <c r="D23" s="32">
        <f t="shared" si="2"/>
        <v>0</v>
      </c>
      <c r="E23" s="32">
        <f t="shared" si="2"/>
        <v>0</v>
      </c>
      <c r="F23" s="59">
        <f t="shared" si="2"/>
        <v>0</v>
      </c>
      <c r="G23" s="32">
        <f>SUM(G5+G7+G9+G11+G13+G15+G17+G19+G21)</f>
        <v>0</v>
      </c>
      <c r="H23" s="32">
        <f t="shared" si="3"/>
        <v>0</v>
      </c>
      <c r="I23" s="32">
        <f t="shared" si="3"/>
        <v>0</v>
      </c>
      <c r="J23" s="59">
        <f t="shared" si="3"/>
        <v>0</v>
      </c>
      <c r="L23" s="9">
        <f>SUM(C23:J23)+SUM('[1]Arrest 25 - 59'!C22:I22)+SUM('[1]Arrest 18 - 24'!C22:I22)+SUM('[1]Arrest - under 18'!C22:H22)</f>
        <v>0</v>
      </c>
    </row>
    <row r="24" spans="1:33" x14ac:dyDescent="0.25">
      <c r="A24" s="33"/>
      <c r="B24" s="31"/>
      <c r="C24" s="32"/>
      <c r="D24" s="32"/>
      <c r="E24" s="32"/>
      <c r="F24" s="32"/>
      <c r="G24" s="32"/>
      <c r="H24" s="32"/>
      <c r="I24" s="32"/>
      <c r="J24" s="32"/>
    </row>
    <row r="25" spans="1:33" s="10" customFormat="1" x14ac:dyDescent="0.25">
      <c r="A25" s="5" t="s">
        <v>16</v>
      </c>
      <c r="B25" s="6"/>
      <c r="C25" s="7" t="s">
        <v>1</v>
      </c>
      <c r="D25" s="7"/>
      <c r="E25" s="7"/>
      <c r="F25" s="7"/>
      <c r="G25" s="7" t="s">
        <v>2</v>
      </c>
      <c r="H25" s="7"/>
      <c r="I25" s="7"/>
      <c r="J25" s="7"/>
      <c r="K25" s="8"/>
      <c r="L25" s="9" t="s">
        <v>3</v>
      </c>
    </row>
    <row r="26" spans="1:33" s="10" customFormat="1" ht="15.75" thickBot="1" x14ac:dyDescent="0.3">
      <c r="A26" s="5"/>
      <c r="B26" s="6"/>
      <c r="C26" s="7" t="s">
        <v>66</v>
      </c>
      <c r="D26" s="7" t="s">
        <v>69</v>
      </c>
      <c r="E26" s="7" t="s">
        <v>70</v>
      </c>
      <c r="F26" s="7" t="s">
        <v>63</v>
      </c>
      <c r="G26" s="7" t="s">
        <v>66</v>
      </c>
      <c r="H26" s="7" t="s">
        <v>69</v>
      </c>
      <c r="I26" s="7" t="s">
        <v>70</v>
      </c>
      <c r="J26" s="7" t="s">
        <v>63</v>
      </c>
      <c r="K26" s="8"/>
      <c r="L26" s="9"/>
    </row>
    <row r="27" spans="1:33" s="37" customFormat="1" ht="15.75" thickTop="1" x14ac:dyDescent="0.25">
      <c r="A27" s="11" t="s">
        <v>17</v>
      </c>
      <c r="B27" s="34" t="s">
        <v>5</v>
      </c>
      <c r="C27" s="13">
        <f>'Monthly Arrest - 60+'!I27</f>
        <v>0</v>
      </c>
      <c r="D27" s="13">
        <f>'Monthly Arrest - 60+'!J27</f>
        <v>0</v>
      </c>
      <c r="E27" s="13">
        <f>'Monthly Arrest - 60+'!K27</f>
        <v>0</v>
      </c>
      <c r="F27" s="14">
        <f t="shared" ref="F27:F40" si="4">SUM(C27:E27)</f>
        <v>0</v>
      </c>
      <c r="G27" s="13">
        <f>'Monthly Arrest - 60+'!V27</f>
        <v>0</v>
      </c>
      <c r="H27" s="13">
        <f>'Monthly Arrest - 60+'!W27</f>
        <v>0</v>
      </c>
      <c r="I27" s="13">
        <f>'Monthly Arrest - 60+'!X27</f>
        <v>0</v>
      </c>
      <c r="J27" s="14">
        <f t="shared" ref="J27:J40" si="5">SUM(G27:I27)</f>
        <v>0</v>
      </c>
      <c r="K27" s="35"/>
      <c r="L27" s="15">
        <f>SUM(C27:J27)+SUM('[1]Arrest 25 - 59'!C25:I25)+SUM('[1]Arrest 18 - 24'!C25:I25)+SUM('[1]Arrest - under 18'!C25:H25)</f>
        <v>0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1:33" s="37" customFormat="1" x14ac:dyDescent="0.25">
      <c r="A28" s="16"/>
      <c r="B28" s="38" t="s">
        <v>6</v>
      </c>
      <c r="C28" s="18">
        <f>'Monthly Arrest - 60+'!I28</f>
        <v>0</v>
      </c>
      <c r="D28" s="18">
        <f>'Monthly Arrest - 60+'!J28</f>
        <v>0</v>
      </c>
      <c r="E28" s="18">
        <f>'Monthly Arrest - 60+'!K28</f>
        <v>0</v>
      </c>
      <c r="F28" s="19">
        <f t="shared" si="4"/>
        <v>0</v>
      </c>
      <c r="G28" s="18">
        <f>'Monthly Arrest - 60+'!V28</f>
        <v>0</v>
      </c>
      <c r="H28" s="18">
        <f>'Monthly Arrest - 60+'!W28</f>
        <v>0</v>
      </c>
      <c r="I28" s="18">
        <f>'Monthly Arrest - 60+'!X28</f>
        <v>0</v>
      </c>
      <c r="J28" s="19">
        <f t="shared" si="5"/>
        <v>0</v>
      </c>
      <c r="K28" s="35"/>
      <c r="L28" s="20">
        <f>SUM(C28:J28)+SUM('[1]Arrest 25 - 59'!C26:I26)+SUM('[1]Arrest 18 - 24'!C26:I26)+SUM('[1]Arrest - under 18'!C26:H26)</f>
        <v>0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</row>
    <row r="29" spans="1:33" s="37" customFormat="1" x14ac:dyDescent="0.25">
      <c r="A29" s="21" t="s">
        <v>18</v>
      </c>
      <c r="B29" s="39" t="s">
        <v>5</v>
      </c>
      <c r="C29" s="23">
        <f>'Monthly Arrest - 60+'!I29</f>
        <v>0</v>
      </c>
      <c r="D29" s="23">
        <f>'Monthly Arrest - 60+'!J29</f>
        <v>0</v>
      </c>
      <c r="E29" s="23">
        <f>'Monthly Arrest - 60+'!K29</f>
        <v>0</v>
      </c>
      <c r="F29" s="24">
        <f t="shared" si="4"/>
        <v>0</v>
      </c>
      <c r="G29" s="23">
        <f>'Monthly Arrest - 60+'!V29</f>
        <v>0</v>
      </c>
      <c r="H29" s="23">
        <f>'Monthly Arrest - 60+'!W29</f>
        <v>0</v>
      </c>
      <c r="I29" s="23">
        <f>'Monthly Arrest - 60+'!X29</f>
        <v>0</v>
      </c>
      <c r="J29" s="24">
        <f t="shared" si="5"/>
        <v>0</v>
      </c>
      <c r="K29" s="35"/>
      <c r="L29" s="20">
        <f>SUM(C29:J29)+SUM('[1]Arrest 25 - 59'!C27:I27)+SUM('[1]Arrest 18 - 24'!C27:I27)+SUM('[1]Arrest - under 18'!C27:H27)</f>
        <v>0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</row>
    <row r="30" spans="1:33" s="37" customFormat="1" x14ac:dyDescent="0.25">
      <c r="A30" s="16"/>
      <c r="B30" s="38" t="s">
        <v>6</v>
      </c>
      <c r="C30" s="18">
        <f>'Monthly Arrest - 60+'!I30</f>
        <v>0</v>
      </c>
      <c r="D30" s="18">
        <f>'Monthly Arrest - 60+'!J30</f>
        <v>0</v>
      </c>
      <c r="E30" s="18">
        <f>'Monthly Arrest - 60+'!K30</f>
        <v>0</v>
      </c>
      <c r="F30" s="19">
        <f t="shared" si="4"/>
        <v>0</v>
      </c>
      <c r="G30" s="18">
        <f>'Monthly Arrest - 60+'!V30</f>
        <v>0</v>
      </c>
      <c r="H30" s="18">
        <f>'Monthly Arrest - 60+'!W30</f>
        <v>0</v>
      </c>
      <c r="I30" s="18">
        <f>'Monthly Arrest - 60+'!X30</f>
        <v>0</v>
      </c>
      <c r="J30" s="19">
        <f t="shared" si="5"/>
        <v>0</v>
      </c>
      <c r="K30" s="35"/>
      <c r="L30" s="20">
        <f>SUM(C30:J30)+SUM('[1]Arrest 25 - 59'!C28:I28)+SUM('[1]Arrest 18 - 24'!C28:I28)+SUM('[1]Arrest - under 18'!C28:H28)</f>
        <v>0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</row>
    <row r="31" spans="1:33" s="37" customFormat="1" x14ac:dyDescent="0.25">
      <c r="A31" s="21" t="s">
        <v>19</v>
      </c>
      <c r="B31" s="39" t="s">
        <v>5</v>
      </c>
      <c r="C31" s="23">
        <f>'Monthly Arrest - 60+'!I31</f>
        <v>0</v>
      </c>
      <c r="D31" s="23">
        <f>'Monthly Arrest - 60+'!J31</f>
        <v>0</v>
      </c>
      <c r="E31" s="23">
        <f>'Monthly Arrest - 60+'!K31</f>
        <v>0</v>
      </c>
      <c r="F31" s="24">
        <f t="shared" si="4"/>
        <v>0</v>
      </c>
      <c r="G31" s="23">
        <f>'Monthly Arrest - 60+'!V31</f>
        <v>0</v>
      </c>
      <c r="H31" s="23">
        <f>'Monthly Arrest - 60+'!W31</f>
        <v>0</v>
      </c>
      <c r="I31" s="23">
        <f>'Monthly Arrest - 60+'!X31</f>
        <v>0</v>
      </c>
      <c r="J31" s="24">
        <f t="shared" si="5"/>
        <v>0</v>
      </c>
      <c r="K31" s="35"/>
      <c r="L31" s="20">
        <f>SUM(C31:J31)+SUM('[1]Arrest 25 - 59'!C29:I29)+SUM('[1]Arrest 18 - 24'!C29:I29)+SUM('[1]Arrest - under 18'!C29:H29)</f>
        <v>0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</row>
    <row r="32" spans="1:33" s="37" customFormat="1" x14ac:dyDescent="0.25">
      <c r="A32" s="16"/>
      <c r="B32" s="38" t="s">
        <v>6</v>
      </c>
      <c r="C32" s="18">
        <f>'Monthly Arrest - 60+'!I32</f>
        <v>0</v>
      </c>
      <c r="D32" s="18">
        <f>'Monthly Arrest - 60+'!J32</f>
        <v>0</v>
      </c>
      <c r="E32" s="18">
        <f>'Monthly Arrest - 60+'!K32</f>
        <v>0</v>
      </c>
      <c r="F32" s="19">
        <f t="shared" si="4"/>
        <v>0</v>
      </c>
      <c r="G32" s="18">
        <f>'Monthly Arrest - 60+'!V32</f>
        <v>0</v>
      </c>
      <c r="H32" s="18">
        <f>'Monthly Arrest - 60+'!W32</f>
        <v>0</v>
      </c>
      <c r="I32" s="18">
        <f>'Monthly Arrest - 60+'!X32</f>
        <v>0</v>
      </c>
      <c r="J32" s="19">
        <f t="shared" si="5"/>
        <v>0</v>
      </c>
      <c r="K32" s="35"/>
      <c r="L32" s="20">
        <f>SUM(C32:J32)+SUM('[1]Arrest 25 - 59'!C30:I30)+SUM('[1]Arrest 18 - 24'!C30:I30)+SUM('[1]Arrest - under 18'!C30:H30)</f>
        <v>0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</row>
    <row r="33" spans="1:33" s="37" customFormat="1" x14ac:dyDescent="0.25">
      <c r="A33" s="21" t="s">
        <v>20</v>
      </c>
      <c r="B33" s="39" t="s">
        <v>5</v>
      </c>
      <c r="C33" s="23">
        <f>'Monthly Arrest - 60+'!I33</f>
        <v>0</v>
      </c>
      <c r="D33" s="23">
        <f>'Monthly Arrest - 60+'!J33</f>
        <v>0</v>
      </c>
      <c r="E33" s="23">
        <f>'Monthly Arrest - 60+'!K33</f>
        <v>0</v>
      </c>
      <c r="F33" s="24">
        <f t="shared" si="4"/>
        <v>0</v>
      </c>
      <c r="G33" s="23">
        <f>'Monthly Arrest - 60+'!V33</f>
        <v>0</v>
      </c>
      <c r="H33" s="23">
        <f>'Monthly Arrest - 60+'!W33</f>
        <v>0</v>
      </c>
      <c r="I33" s="23">
        <f>'Monthly Arrest - 60+'!X33</f>
        <v>0</v>
      </c>
      <c r="J33" s="24">
        <f t="shared" si="5"/>
        <v>0</v>
      </c>
      <c r="K33" s="35"/>
      <c r="L33" s="20">
        <f>SUM(C33:J33)+SUM('[1]Arrest 25 - 59'!C31:I31)+SUM('[1]Arrest 18 - 24'!C31:I31)+SUM('[1]Arrest - under 18'!C31:H31)</f>
        <v>0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</row>
    <row r="34" spans="1:33" s="37" customFormat="1" x14ac:dyDescent="0.25">
      <c r="A34" s="16"/>
      <c r="B34" s="38" t="s">
        <v>6</v>
      </c>
      <c r="C34" s="18">
        <f>'Monthly Arrest - 60+'!I34</f>
        <v>0</v>
      </c>
      <c r="D34" s="18">
        <f>'Monthly Arrest - 60+'!J34</f>
        <v>0</v>
      </c>
      <c r="E34" s="18">
        <f>'Monthly Arrest - 60+'!K34</f>
        <v>0</v>
      </c>
      <c r="F34" s="19">
        <f t="shared" si="4"/>
        <v>0</v>
      </c>
      <c r="G34" s="18">
        <f>'Monthly Arrest - 60+'!V34</f>
        <v>0</v>
      </c>
      <c r="H34" s="18">
        <f>'Monthly Arrest - 60+'!W34</f>
        <v>0</v>
      </c>
      <c r="I34" s="18">
        <f>'Monthly Arrest - 60+'!X34</f>
        <v>0</v>
      </c>
      <c r="J34" s="19">
        <f t="shared" si="5"/>
        <v>0</v>
      </c>
      <c r="K34" s="35"/>
      <c r="L34" s="20">
        <f>SUM(C34:J34)+SUM('[1]Arrest 25 - 59'!C32:I32)+SUM('[1]Arrest 18 - 24'!C32:I32)+SUM('[1]Arrest - under 18'!C32:H32)</f>
        <v>0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</row>
    <row r="35" spans="1:33" s="37" customFormat="1" x14ac:dyDescent="0.25">
      <c r="A35" s="21" t="s">
        <v>21</v>
      </c>
      <c r="B35" s="39" t="s">
        <v>5</v>
      </c>
      <c r="C35" s="23">
        <f>'Monthly Arrest - 60+'!I35</f>
        <v>0</v>
      </c>
      <c r="D35" s="23">
        <f>'Monthly Arrest - 60+'!J35</f>
        <v>0</v>
      </c>
      <c r="E35" s="23">
        <f>'Monthly Arrest - 60+'!K35</f>
        <v>0</v>
      </c>
      <c r="F35" s="24">
        <f t="shared" si="4"/>
        <v>0</v>
      </c>
      <c r="G35" s="23">
        <f>'Monthly Arrest - 60+'!V35</f>
        <v>0</v>
      </c>
      <c r="H35" s="23">
        <f>'Monthly Arrest - 60+'!W35</f>
        <v>0</v>
      </c>
      <c r="I35" s="23">
        <f>'Monthly Arrest - 60+'!X35</f>
        <v>0</v>
      </c>
      <c r="J35" s="24">
        <f t="shared" si="5"/>
        <v>0</v>
      </c>
      <c r="K35" s="35"/>
      <c r="L35" s="20">
        <f>SUM(C35:J35)+SUM('[1]Arrest 25 - 59'!C33:I33)+SUM('[1]Arrest 18 - 24'!C33:I33)+SUM('[1]Arrest - under 18'!C33:H33)</f>
        <v>0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</row>
    <row r="36" spans="1:33" s="37" customFormat="1" x14ac:dyDescent="0.25">
      <c r="A36" s="16"/>
      <c r="B36" s="38" t="s">
        <v>6</v>
      </c>
      <c r="C36" s="18">
        <f>'Monthly Arrest - 60+'!I36</f>
        <v>0</v>
      </c>
      <c r="D36" s="18">
        <f>'Monthly Arrest - 60+'!J36</f>
        <v>0</v>
      </c>
      <c r="E36" s="18">
        <f>'Monthly Arrest - 60+'!K36</f>
        <v>0</v>
      </c>
      <c r="F36" s="19">
        <f t="shared" si="4"/>
        <v>0</v>
      </c>
      <c r="G36" s="18">
        <f>'Monthly Arrest - 60+'!V36</f>
        <v>0</v>
      </c>
      <c r="H36" s="18">
        <f>'Monthly Arrest - 60+'!W36</f>
        <v>0</v>
      </c>
      <c r="I36" s="18">
        <f>'Monthly Arrest - 60+'!X36</f>
        <v>0</v>
      </c>
      <c r="J36" s="19">
        <f t="shared" si="5"/>
        <v>0</v>
      </c>
      <c r="K36" s="35"/>
      <c r="L36" s="20">
        <f>SUM(C36:J36)+SUM('[1]Arrest 25 - 59'!C34:I34)+SUM('[1]Arrest 18 - 24'!C34:I34)+SUM('[1]Arrest - under 18'!C34:H34)</f>
        <v>0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  <row r="37" spans="1:33" s="37" customFormat="1" x14ac:dyDescent="0.25">
      <c r="A37" s="21" t="s">
        <v>22</v>
      </c>
      <c r="B37" s="39" t="s">
        <v>5</v>
      </c>
      <c r="C37" s="23">
        <f>'Monthly Arrest - 60+'!I37</f>
        <v>0</v>
      </c>
      <c r="D37" s="23">
        <f>'Monthly Arrest - 60+'!J37</f>
        <v>0</v>
      </c>
      <c r="E37" s="23">
        <f>'Monthly Arrest - 60+'!K37</f>
        <v>0</v>
      </c>
      <c r="F37" s="24">
        <f t="shared" si="4"/>
        <v>0</v>
      </c>
      <c r="G37" s="23">
        <f>'Monthly Arrest - 60+'!V37</f>
        <v>0</v>
      </c>
      <c r="H37" s="23">
        <f>'Monthly Arrest - 60+'!W37</f>
        <v>0</v>
      </c>
      <c r="I37" s="23">
        <f>'Monthly Arrest - 60+'!X37</f>
        <v>0</v>
      </c>
      <c r="J37" s="24">
        <f t="shared" si="5"/>
        <v>0</v>
      </c>
      <c r="K37" s="35"/>
      <c r="L37" s="20">
        <f>SUM(C37:J37)+SUM('[1]Arrest 25 - 59'!C35:I35)+SUM('[1]Arrest 18 - 24'!C35:I35)+SUM('[1]Arrest - under 18'!C35:H35)</f>
        <v>0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</row>
    <row r="38" spans="1:33" s="37" customFormat="1" x14ac:dyDescent="0.25">
      <c r="A38" s="16"/>
      <c r="B38" s="38" t="s">
        <v>6</v>
      </c>
      <c r="C38" s="18">
        <f>'Monthly Arrest - 60+'!I38</f>
        <v>0</v>
      </c>
      <c r="D38" s="18">
        <f>'Monthly Arrest - 60+'!J38</f>
        <v>0</v>
      </c>
      <c r="E38" s="18">
        <f>'Monthly Arrest - 60+'!K38</f>
        <v>0</v>
      </c>
      <c r="F38" s="19">
        <f t="shared" si="4"/>
        <v>0</v>
      </c>
      <c r="G38" s="18">
        <f>'Monthly Arrest - 60+'!V38</f>
        <v>0</v>
      </c>
      <c r="H38" s="18">
        <f>'Monthly Arrest - 60+'!W38</f>
        <v>0</v>
      </c>
      <c r="I38" s="18">
        <f>'Monthly Arrest - 60+'!X38</f>
        <v>0</v>
      </c>
      <c r="J38" s="19">
        <f t="shared" si="5"/>
        <v>0</v>
      </c>
      <c r="K38" s="35"/>
      <c r="L38" s="20">
        <f>SUM(C38:J38)+SUM('[1]Arrest 25 - 59'!C36:I36)+SUM('[1]Arrest 18 - 24'!C36:I36)+SUM('[1]Arrest - under 18'!C36:H36)</f>
        <v>0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</row>
    <row r="39" spans="1:33" s="37" customFormat="1" x14ac:dyDescent="0.25">
      <c r="A39" s="21" t="s">
        <v>23</v>
      </c>
      <c r="B39" s="39" t="s">
        <v>5</v>
      </c>
      <c r="C39" s="23">
        <f>'Monthly Arrest - 60+'!I39</f>
        <v>0</v>
      </c>
      <c r="D39" s="23">
        <f>'Monthly Arrest - 60+'!J39</f>
        <v>0</v>
      </c>
      <c r="E39" s="23">
        <f>'Monthly Arrest - 60+'!K39</f>
        <v>0</v>
      </c>
      <c r="F39" s="24">
        <f t="shared" si="4"/>
        <v>0</v>
      </c>
      <c r="G39" s="23">
        <f>'Monthly Arrest - 60+'!V39</f>
        <v>0</v>
      </c>
      <c r="H39" s="23">
        <f>'Monthly Arrest - 60+'!W39</f>
        <v>0</v>
      </c>
      <c r="I39" s="23">
        <f>'Monthly Arrest - 60+'!X39</f>
        <v>0</v>
      </c>
      <c r="J39" s="24">
        <f t="shared" si="5"/>
        <v>0</v>
      </c>
      <c r="K39" s="35"/>
      <c r="L39" s="20">
        <f>SUM(C39:J39)+SUM('[1]Arrest 25 - 59'!C37:I37)+SUM('[1]Arrest 18 - 24'!C37:I37)+SUM('[1]Arrest - under 18'!C37:H37)</f>
        <v>0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</row>
    <row r="40" spans="1:33" s="36" customFormat="1" ht="15.75" thickBot="1" x14ac:dyDescent="0.3">
      <c r="A40" s="25"/>
      <c r="B40" s="40" t="s">
        <v>6</v>
      </c>
      <c r="C40" s="27">
        <f>'Monthly Arrest - 60+'!I40</f>
        <v>0</v>
      </c>
      <c r="D40" s="27">
        <f>'Monthly Arrest - 60+'!J40</f>
        <v>0</v>
      </c>
      <c r="E40" s="27">
        <f>'Monthly Arrest - 60+'!K40</f>
        <v>0</v>
      </c>
      <c r="F40" s="28">
        <f t="shared" si="4"/>
        <v>0</v>
      </c>
      <c r="G40" s="27">
        <f>'Monthly Arrest - 60+'!V40</f>
        <v>0</v>
      </c>
      <c r="H40" s="27">
        <f>'Monthly Arrest - 60+'!W40</f>
        <v>0</v>
      </c>
      <c r="I40" s="27">
        <f>'Monthly Arrest - 60+'!X40</f>
        <v>0</v>
      </c>
      <c r="J40" s="28">
        <f t="shared" si="5"/>
        <v>0</v>
      </c>
      <c r="K40" s="35"/>
      <c r="L40" s="29">
        <f>SUM(C40:J40)+SUM('[1]Arrest 25 - 59'!C38:I38)+SUM('[1]Arrest 18 - 24'!C38:I38)+SUM('[1]Arrest - under 18'!C38:H38)</f>
        <v>0</v>
      </c>
    </row>
    <row r="41" spans="1:33" ht="15.75" thickTop="1" x14ac:dyDescent="0.25">
      <c r="A41" s="41" t="s">
        <v>24</v>
      </c>
      <c r="B41" s="42" t="s">
        <v>5</v>
      </c>
      <c r="C41" s="43">
        <f>C27+C29+C31+C33+C35+C37+C39</f>
        <v>0</v>
      </c>
      <c r="D41" s="43">
        <f t="shared" ref="D41:J42" si="6">D27+D29+D31+D33+D35+D37+D39</f>
        <v>0</v>
      </c>
      <c r="E41" s="43">
        <f t="shared" si="6"/>
        <v>0</v>
      </c>
      <c r="F41" s="54">
        <f t="shared" si="6"/>
        <v>0</v>
      </c>
      <c r="G41" s="43">
        <f t="shared" si="6"/>
        <v>0</v>
      </c>
      <c r="H41" s="43">
        <f t="shared" si="6"/>
        <v>0</v>
      </c>
      <c r="I41" s="43">
        <f t="shared" si="6"/>
        <v>0</v>
      </c>
      <c r="J41" s="43">
        <f t="shared" si="6"/>
        <v>0</v>
      </c>
      <c r="L41" s="9">
        <f>SUM(C41:J41)+SUM('[1]Arrest 25 - 59'!C39:I39)+SUM('[1]Arrest 18 - 24'!C39:I39)+SUM('[1]Arrest - under 18'!C39:H39)</f>
        <v>0</v>
      </c>
    </row>
    <row r="42" spans="1:33" x14ac:dyDescent="0.25">
      <c r="A42" s="44"/>
      <c r="B42" s="42" t="s">
        <v>6</v>
      </c>
      <c r="C42" s="43">
        <f>C28+C30+C32+C34+C36+C38+C40</f>
        <v>0</v>
      </c>
      <c r="D42" s="43">
        <f t="shared" si="6"/>
        <v>0</v>
      </c>
      <c r="E42" s="43">
        <f t="shared" si="6"/>
        <v>0</v>
      </c>
      <c r="F42" s="54">
        <f t="shared" si="6"/>
        <v>0</v>
      </c>
      <c r="G42" s="43">
        <f t="shared" si="6"/>
        <v>0</v>
      </c>
      <c r="H42" s="43">
        <f t="shared" si="6"/>
        <v>0</v>
      </c>
      <c r="I42" s="43">
        <f t="shared" si="6"/>
        <v>0</v>
      </c>
      <c r="J42" s="43">
        <f t="shared" si="6"/>
        <v>0</v>
      </c>
      <c r="L42" s="9">
        <f>SUM(C42:J42)+SUM('[1]Arrest 25 - 59'!C40:I40)+SUM('[1]Arrest 18 - 24'!C40:I40)+SUM('[1]Arrest - under 18'!C40:H40)</f>
        <v>0</v>
      </c>
    </row>
    <row r="44" spans="1:33" s="10" customFormat="1" x14ac:dyDescent="0.25">
      <c r="A44" s="45" t="s">
        <v>25</v>
      </c>
      <c r="B44" s="6"/>
      <c r="C44" s="7" t="s">
        <v>1</v>
      </c>
      <c r="D44" s="7"/>
      <c r="E44" s="7"/>
      <c r="F44" s="7"/>
      <c r="G44" s="7" t="s">
        <v>2</v>
      </c>
      <c r="H44" s="7"/>
      <c r="I44" s="7"/>
      <c r="J44" s="7"/>
      <c r="K44" s="8"/>
      <c r="L44" s="9" t="s">
        <v>3</v>
      </c>
    </row>
    <row r="45" spans="1:33" s="10" customFormat="1" ht="15.75" thickBot="1" x14ac:dyDescent="0.3">
      <c r="A45" s="5"/>
      <c r="B45" s="6"/>
      <c r="C45" s="7" t="s">
        <v>66</v>
      </c>
      <c r="D45" s="7" t="s">
        <v>69</v>
      </c>
      <c r="E45" s="7" t="s">
        <v>70</v>
      </c>
      <c r="F45" s="7" t="s">
        <v>63</v>
      </c>
      <c r="G45" s="7" t="s">
        <v>66</v>
      </c>
      <c r="H45" s="7" t="s">
        <v>69</v>
      </c>
      <c r="I45" s="7" t="s">
        <v>70</v>
      </c>
      <c r="J45" s="7" t="s">
        <v>63</v>
      </c>
      <c r="K45" s="8"/>
      <c r="L45" s="9"/>
    </row>
    <row r="46" spans="1:33" s="36" customFormat="1" ht="15.75" thickTop="1" x14ac:dyDescent="0.25">
      <c r="A46" s="11" t="s">
        <v>26</v>
      </c>
      <c r="B46" s="34" t="s">
        <v>5</v>
      </c>
      <c r="C46" s="13">
        <f>'Monthly Arrest - 60+'!I46</f>
        <v>0</v>
      </c>
      <c r="D46" s="13">
        <f>'Monthly Arrest - 60+'!J46</f>
        <v>0</v>
      </c>
      <c r="E46" s="13">
        <f>'Monthly Arrest - 60+'!K46</f>
        <v>0</v>
      </c>
      <c r="F46" s="14">
        <f t="shared" ref="F46:F53" si="7">SUM(C46:E46)</f>
        <v>0</v>
      </c>
      <c r="G46" s="13">
        <f>'Monthly Arrest - 60+'!V46</f>
        <v>0</v>
      </c>
      <c r="H46" s="13">
        <f>'Monthly Arrest - 60+'!W46</f>
        <v>0</v>
      </c>
      <c r="I46" s="13">
        <f>'Monthly Arrest - 60+'!X46</f>
        <v>0</v>
      </c>
      <c r="J46" s="14">
        <f t="shared" ref="J46:J53" si="8">SUM(G46:I46)</f>
        <v>0</v>
      </c>
      <c r="K46" s="35"/>
      <c r="L46" s="15">
        <f>SUM(C46:J46)+SUM('[1]Arrest 25 - 59'!C43:I43)+SUM('[1]Arrest 18 - 24'!C43:I43)+SUM('[1]Arrest - under 18'!C43:H43)</f>
        <v>0</v>
      </c>
    </row>
    <row r="47" spans="1:33" s="36" customFormat="1" x14ac:dyDescent="0.25">
      <c r="A47" s="16"/>
      <c r="B47" s="38" t="s">
        <v>6</v>
      </c>
      <c r="C47" s="18">
        <f>'Monthly Arrest - 60+'!I47</f>
        <v>0</v>
      </c>
      <c r="D47" s="18">
        <f>'Monthly Arrest - 60+'!J47</f>
        <v>0</v>
      </c>
      <c r="E47" s="18">
        <f>'Monthly Arrest - 60+'!K47</f>
        <v>0</v>
      </c>
      <c r="F47" s="19">
        <f t="shared" si="7"/>
        <v>0</v>
      </c>
      <c r="G47" s="18">
        <f>'Monthly Arrest - 60+'!V47</f>
        <v>0</v>
      </c>
      <c r="H47" s="18">
        <f>'Monthly Arrest - 60+'!W47</f>
        <v>0</v>
      </c>
      <c r="I47" s="18">
        <f>'Monthly Arrest - 60+'!X47</f>
        <v>0</v>
      </c>
      <c r="J47" s="19">
        <f t="shared" si="8"/>
        <v>0</v>
      </c>
      <c r="K47" s="35"/>
      <c r="L47" s="20">
        <f>SUM(C47:J47)+SUM('[1]Arrest 25 - 59'!C44:I44)+SUM('[1]Arrest 18 - 24'!C44:I44)+SUM('[1]Arrest - under 18'!C44:H44)</f>
        <v>0</v>
      </c>
    </row>
    <row r="48" spans="1:33" s="36" customFormat="1" x14ac:dyDescent="0.25">
      <c r="A48" s="21" t="s">
        <v>27</v>
      </c>
      <c r="B48" s="39" t="s">
        <v>5</v>
      </c>
      <c r="C48" s="23">
        <f>'Monthly Arrest - 60+'!I48</f>
        <v>0</v>
      </c>
      <c r="D48" s="23">
        <f>'Monthly Arrest - 60+'!J48</f>
        <v>0</v>
      </c>
      <c r="E48" s="23">
        <f>'Monthly Arrest - 60+'!K48</f>
        <v>0</v>
      </c>
      <c r="F48" s="24">
        <f t="shared" si="7"/>
        <v>0</v>
      </c>
      <c r="G48" s="23">
        <f>'Monthly Arrest - 60+'!V48</f>
        <v>0</v>
      </c>
      <c r="H48" s="23">
        <f>'Monthly Arrest - 60+'!W48</f>
        <v>0</v>
      </c>
      <c r="I48" s="23">
        <f>'Monthly Arrest - 60+'!X48</f>
        <v>0</v>
      </c>
      <c r="J48" s="24">
        <f t="shared" si="8"/>
        <v>0</v>
      </c>
      <c r="K48" s="35"/>
      <c r="L48" s="20">
        <f>SUM(C48:J48)+SUM('[1]Arrest 25 - 59'!C45:I45)+SUM('[1]Arrest 18 - 24'!C45:I45)+SUM('[1]Arrest - under 18'!C45:H45)</f>
        <v>0</v>
      </c>
    </row>
    <row r="49" spans="1:12" s="36" customFormat="1" x14ac:dyDescent="0.25">
      <c r="A49" s="16"/>
      <c r="B49" s="38" t="s">
        <v>6</v>
      </c>
      <c r="C49" s="18">
        <f>'Monthly Arrest - 60+'!I49</f>
        <v>0</v>
      </c>
      <c r="D49" s="18">
        <f>'Monthly Arrest - 60+'!J49</f>
        <v>0</v>
      </c>
      <c r="E49" s="18">
        <f>'Monthly Arrest - 60+'!K49</f>
        <v>0</v>
      </c>
      <c r="F49" s="19">
        <f t="shared" si="7"/>
        <v>0</v>
      </c>
      <c r="G49" s="18">
        <f>'Monthly Arrest - 60+'!V49</f>
        <v>0</v>
      </c>
      <c r="H49" s="18">
        <f>'Monthly Arrest - 60+'!W49</f>
        <v>0</v>
      </c>
      <c r="I49" s="18">
        <f>'Monthly Arrest - 60+'!X49</f>
        <v>0</v>
      </c>
      <c r="J49" s="19">
        <f t="shared" si="8"/>
        <v>0</v>
      </c>
      <c r="K49" s="35"/>
      <c r="L49" s="20">
        <f>SUM(C49:J49)+SUM('[1]Arrest 25 - 59'!C46:I46)+SUM('[1]Arrest 18 - 24'!C46:I46)+SUM('[1]Arrest - under 18'!C46:H46)</f>
        <v>0</v>
      </c>
    </row>
    <row r="50" spans="1:12" s="36" customFormat="1" x14ac:dyDescent="0.25">
      <c r="A50" s="21" t="s">
        <v>28</v>
      </c>
      <c r="B50" s="39" t="s">
        <v>5</v>
      </c>
      <c r="C50" s="23">
        <f>'Monthly Arrest - 60+'!I50</f>
        <v>0</v>
      </c>
      <c r="D50" s="23">
        <f>'Monthly Arrest - 60+'!J50</f>
        <v>0</v>
      </c>
      <c r="E50" s="23">
        <f>'Monthly Arrest - 60+'!K50</f>
        <v>0</v>
      </c>
      <c r="F50" s="24">
        <f t="shared" si="7"/>
        <v>0</v>
      </c>
      <c r="G50" s="23">
        <f>'Monthly Arrest - 60+'!V50</f>
        <v>0</v>
      </c>
      <c r="H50" s="23">
        <f>'Monthly Arrest - 60+'!W50</f>
        <v>0</v>
      </c>
      <c r="I50" s="23">
        <f>'Monthly Arrest - 60+'!X50</f>
        <v>0</v>
      </c>
      <c r="J50" s="24">
        <f t="shared" si="8"/>
        <v>0</v>
      </c>
      <c r="K50" s="35"/>
      <c r="L50" s="20">
        <f>SUM(C50:J50)+SUM('[1]Arrest 25 - 59'!C47:I47)+SUM('[1]Arrest 18 - 24'!C47:I47)+SUM('[1]Arrest - under 18'!C47:H47)</f>
        <v>0</v>
      </c>
    </row>
    <row r="51" spans="1:12" s="36" customFormat="1" x14ac:dyDescent="0.25">
      <c r="A51" s="16"/>
      <c r="B51" s="38" t="s">
        <v>6</v>
      </c>
      <c r="C51" s="18">
        <f>'Monthly Arrest - 60+'!I51</f>
        <v>0</v>
      </c>
      <c r="D51" s="18">
        <f>'Monthly Arrest - 60+'!J51</f>
        <v>0</v>
      </c>
      <c r="E51" s="18">
        <f>'Monthly Arrest - 60+'!K51</f>
        <v>0</v>
      </c>
      <c r="F51" s="19">
        <f t="shared" si="7"/>
        <v>0</v>
      </c>
      <c r="G51" s="18">
        <f>'Monthly Arrest - 60+'!V51</f>
        <v>0</v>
      </c>
      <c r="H51" s="18">
        <f>'Monthly Arrest - 60+'!W51</f>
        <v>0</v>
      </c>
      <c r="I51" s="18">
        <f>'Monthly Arrest - 60+'!X51</f>
        <v>0</v>
      </c>
      <c r="J51" s="19">
        <f t="shared" si="8"/>
        <v>0</v>
      </c>
      <c r="K51" s="35"/>
      <c r="L51" s="20">
        <f>SUM(C51:J51)+SUM('[1]Arrest 25 - 59'!C48:I48)+SUM('[1]Arrest 18 - 24'!C48:I48)+SUM('[1]Arrest - under 18'!C48:H48)</f>
        <v>0</v>
      </c>
    </row>
    <row r="52" spans="1:12" s="36" customFormat="1" x14ac:dyDescent="0.25">
      <c r="A52" s="21" t="s">
        <v>29</v>
      </c>
      <c r="B52" s="39" t="s">
        <v>5</v>
      </c>
      <c r="C52" s="23">
        <f>'Monthly Arrest - 60+'!I52</f>
        <v>0</v>
      </c>
      <c r="D52" s="23">
        <f>'Monthly Arrest - 60+'!J52</f>
        <v>0</v>
      </c>
      <c r="E52" s="23">
        <f>'Monthly Arrest - 60+'!K52</f>
        <v>0</v>
      </c>
      <c r="F52" s="24">
        <f t="shared" si="7"/>
        <v>0</v>
      </c>
      <c r="G52" s="23">
        <f>'Monthly Arrest - 60+'!V52</f>
        <v>0</v>
      </c>
      <c r="H52" s="23">
        <f>'Monthly Arrest - 60+'!W52</f>
        <v>0</v>
      </c>
      <c r="I52" s="23">
        <f>'Monthly Arrest - 60+'!X52</f>
        <v>0</v>
      </c>
      <c r="J52" s="24">
        <f t="shared" si="8"/>
        <v>0</v>
      </c>
      <c r="K52" s="35"/>
      <c r="L52" s="20">
        <f>SUM(C52:J52)+SUM('[1]Arrest 25 - 59'!C49:I49)+SUM('[1]Arrest 18 - 24'!C49:I49)+SUM('[1]Arrest - under 18'!C49:H49)</f>
        <v>0</v>
      </c>
    </row>
    <row r="53" spans="1:12" s="36" customFormat="1" ht="15.75" thickBot="1" x14ac:dyDescent="0.3">
      <c r="A53" s="25"/>
      <c r="B53" s="40" t="s">
        <v>6</v>
      </c>
      <c r="C53" s="27">
        <f>'Monthly Arrest - 60+'!I53</f>
        <v>0</v>
      </c>
      <c r="D53" s="27">
        <f>'Monthly Arrest - 60+'!J53</f>
        <v>0</v>
      </c>
      <c r="E53" s="27">
        <f>'Monthly Arrest - 60+'!K53</f>
        <v>0</v>
      </c>
      <c r="F53" s="28">
        <f t="shared" si="7"/>
        <v>0</v>
      </c>
      <c r="G53" s="27">
        <f>'Monthly Arrest - 60+'!V53</f>
        <v>0</v>
      </c>
      <c r="H53" s="27">
        <f>'Monthly Arrest - 60+'!W53</f>
        <v>0</v>
      </c>
      <c r="I53" s="27">
        <f>'Monthly Arrest - 60+'!X53</f>
        <v>0</v>
      </c>
      <c r="J53" s="28">
        <f t="shared" si="8"/>
        <v>0</v>
      </c>
      <c r="K53" s="35"/>
      <c r="L53" s="29">
        <f>SUM(C53:J53)+SUM('[1]Arrest 25 - 59'!C50:I50)+SUM('[1]Arrest 18 - 24'!C50:I50)+SUM('[1]Arrest - under 18'!C50:H50)</f>
        <v>0</v>
      </c>
    </row>
    <row r="54" spans="1:12" ht="15.75" thickTop="1" x14ac:dyDescent="0.25">
      <c r="A54" s="41" t="s">
        <v>30</v>
      </c>
      <c r="B54" s="46" t="s">
        <v>5</v>
      </c>
      <c r="C54" s="43">
        <f>C46+C48+C50+C52</f>
        <v>0</v>
      </c>
      <c r="D54" s="43">
        <f t="shared" ref="D54:J55" si="9">D46+D48+D50+D52</f>
        <v>0</v>
      </c>
      <c r="E54" s="43">
        <f t="shared" si="9"/>
        <v>0</v>
      </c>
      <c r="F54" s="54">
        <f t="shared" si="9"/>
        <v>0</v>
      </c>
      <c r="G54" s="43">
        <f t="shared" si="9"/>
        <v>0</v>
      </c>
      <c r="H54" s="43">
        <f t="shared" si="9"/>
        <v>0</v>
      </c>
      <c r="I54" s="43">
        <f t="shared" si="9"/>
        <v>0</v>
      </c>
      <c r="J54" s="43">
        <f t="shared" si="9"/>
        <v>0</v>
      </c>
      <c r="L54" s="9">
        <f>SUM(C54:J54)+SUM('[1]Arrest 25 - 59'!C51:I51)+SUM('[1]Arrest 18 - 24'!C51:I51)+SUM('[1]Arrest - under 18'!C51:H51)</f>
        <v>0</v>
      </c>
    </row>
    <row r="55" spans="1:12" x14ac:dyDescent="0.25">
      <c r="A55" s="41"/>
      <c r="B55" s="46" t="s">
        <v>6</v>
      </c>
      <c r="C55" s="43">
        <f>C47+C49+C51+C53</f>
        <v>0</v>
      </c>
      <c r="D55" s="43">
        <f t="shared" si="9"/>
        <v>0</v>
      </c>
      <c r="E55" s="43">
        <f t="shared" si="9"/>
        <v>0</v>
      </c>
      <c r="F55" s="54">
        <f t="shared" si="9"/>
        <v>0</v>
      </c>
      <c r="G55" s="43">
        <f t="shared" si="9"/>
        <v>0</v>
      </c>
      <c r="H55" s="43">
        <f t="shared" si="9"/>
        <v>0</v>
      </c>
      <c r="I55" s="43">
        <f t="shared" si="9"/>
        <v>0</v>
      </c>
      <c r="J55" s="43">
        <f t="shared" si="9"/>
        <v>0</v>
      </c>
      <c r="L55" s="9">
        <f>SUM(C55:J55)+SUM('[1]Arrest 25 - 59'!C52:I52)+SUM('[1]Arrest 18 - 24'!C52:I52)+SUM('[1]Arrest - under 18'!C52:H52)</f>
        <v>0</v>
      </c>
    </row>
    <row r="56" spans="1:12" x14ac:dyDescent="0.25">
      <c r="A56" s="44"/>
      <c r="B56" s="47"/>
      <c r="C56" s="48"/>
      <c r="D56" s="48"/>
      <c r="E56" s="48"/>
      <c r="F56" s="48"/>
      <c r="G56" s="48"/>
      <c r="H56" s="48"/>
      <c r="I56" s="48"/>
      <c r="J56" s="48"/>
    </row>
    <row r="57" spans="1:12" x14ac:dyDescent="0.25">
      <c r="A57" s="49" t="s">
        <v>31</v>
      </c>
      <c r="B57" s="50"/>
      <c r="C57" s="51" t="s">
        <v>1</v>
      </c>
      <c r="D57" s="51"/>
      <c r="E57" s="51"/>
      <c r="F57" s="51"/>
      <c r="G57" s="51" t="s">
        <v>2</v>
      </c>
      <c r="H57" s="51"/>
      <c r="I57" s="51"/>
      <c r="J57" s="51"/>
      <c r="L57" s="9" t="s">
        <v>3</v>
      </c>
    </row>
    <row r="58" spans="1:12" s="10" customFormat="1" x14ac:dyDescent="0.25">
      <c r="A58" s="5"/>
      <c r="B58" s="6"/>
      <c r="C58" s="7" t="s">
        <v>66</v>
      </c>
      <c r="D58" s="7" t="s">
        <v>69</v>
      </c>
      <c r="E58" s="7" t="s">
        <v>70</v>
      </c>
      <c r="F58" s="7" t="s">
        <v>63</v>
      </c>
      <c r="G58" s="7" t="s">
        <v>66</v>
      </c>
      <c r="H58" s="7" t="s">
        <v>69</v>
      </c>
      <c r="I58" s="7" t="s">
        <v>70</v>
      </c>
      <c r="J58" s="7" t="s">
        <v>63</v>
      </c>
      <c r="K58" s="8"/>
      <c r="L58" s="9"/>
    </row>
    <row r="59" spans="1:12" s="10" customFormat="1" ht="15.75" thickBot="1" x14ac:dyDescent="0.3">
      <c r="A59" s="41" t="s">
        <v>32</v>
      </c>
      <c r="B59" s="52"/>
      <c r="C59" s="8">
        <f>SUM(C60:C67)</f>
        <v>0</v>
      </c>
      <c r="D59" s="8">
        <f t="shared" ref="D59:J59" si="10">SUM(D60:D67)</f>
        <v>0</v>
      </c>
      <c r="E59" s="8">
        <f t="shared" si="10"/>
        <v>0</v>
      </c>
      <c r="F59" s="54">
        <f t="shared" si="10"/>
        <v>0</v>
      </c>
      <c r="G59" s="8">
        <f t="shared" si="10"/>
        <v>0</v>
      </c>
      <c r="H59" s="8">
        <f t="shared" si="10"/>
        <v>0</v>
      </c>
      <c r="I59" s="8">
        <f t="shared" si="10"/>
        <v>0</v>
      </c>
      <c r="J59" s="8">
        <f t="shared" si="10"/>
        <v>0</v>
      </c>
      <c r="K59" s="8"/>
      <c r="L59" s="9">
        <f>SUM(C59:J59)+SUM('[1]Arrest 25 - 59'!C55:I55)+SUM('[1]Arrest 18 - 24'!C55:I55)+SUM('[1]Arrest - under 18'!C55:H55)</f>
        <v>0</v>
      </c>
    </row>
    <row r="60" spans="1:12" s="36" customFormat="1" ht="30.75" thickTop="1" x14ac:dyDescent="0.25">
      <c r="A60" s="11" t="s">
        <v>33</v>
      </c>
      <c r="B60" s="34" t="s">
        <v>5</v>
      </c>
      <c r="C60" s="13">
        <f>'Monthly Arrest - 60+'!I60</f>
        <v>0</v>
      </c>
      <c r="D60" s="13">
        <f>'Monthly Arrest - 60+'!J60</f>
        <v>0</v>
      </c>
      <c r="E60" s="13">
        <f>'Monthly Arrest - 60+'!K60</f>
        <v>0</v>
      </c>
      <c r="F60" s="14">
        <f t="shared" ref="F60:F67" si="11">SUM(C60:E60)</f>
        <v>0</v>
      </c>
      <c r="G60" s="13">
        <f>'Monthly Arrest - 60+'!V60</f>
        <v>0</v>
      </c>
      <c r="H60" s="13">
        <f>'Monthly Arrest - 60+'!W60</f>
        <v>0</v>
      </c>
      <c r="I60" s="13">
        <f>'Monthly Arrest - 60+'!X60</f>
        <v>0</v>
      </c>
      <c r="J60" s="14">
        <f t="shared" ref="J60:J67" si="12">SUM(G60:I60)</f>
        <v>0</v>
      </c>
      <c r="K60" s="35"/>
      <c r="L60" s="15">
        <f>SUM(C60:J60)+SUM('[1]Arrest 25 - 59'!C56:I56)+SUM('[1]Arrest 18 - 24'!C56:I56)+SUM('[1]Arrest - under 18'!C56:H56)</f>
        <v>0</v>
      </c>
    </row>
    <row r="61" spans="1:12" s="36" customFormat="1" x14ac:dyDescent="0.25">
      <c r="A61" s="16"/>
      <c r="B61" s="38" t="s">
        <v>6</v>
      </c>
      <c r="C61" s="18">
        <f>'Monthly Arrest - 60+'!I61</f>
        <v>0</v>
      </c>
      <c r="D61" s="18">
        <f>'Monthly Arrest - 60+'!J61</f>
        <v>0</v>
      </c>
      <c r="E61" s="18">
        <f>'Monthly Arrest - 60+'!K61</f>
        <v>0</v>
      </c>
      <c r="F61" s="19">
        <f t="shared" si="11"/>
        <v>0</v>
      </c>
      <c r="G61" s="18">
        <f>'Monthly Arrest - 60+'!V61</f>
        <v>0</v>
      </c>
      <c r="H61" s="18">
        <f>'Monthly Arrest - 60+'!W61</f>
        <v>0</v>
      </c>
      <c r="I61" s="18">
        <f>'Monthly Arrest - 60+'!X61</f>
        <v>0</v>
      </c>
      <c r="J61" s="19">
        <f t="shared" si="12"/>
        <v>0</v>
      </c>
      <c r="K61" s="35"/>
      <c r="L61" s="20">
        <f>SUM(C61:J61)+SUM('[1]Arrest 25 - 59'!C57:I57)+SUM('[1]Arrest 18 - 24'!C57:I57)+SUM('[1]Arrest - under 18'!C57:H57)</f>
        <v>0</v>
      </c>
    </row>
    <row r="62" spans="1:12" s="36" customFormat="1" x14ac:dyDescent="0.25">
      <c r="A62" s="21" t="s">
        <v>34</v>
      </c>
      <c r="B62" s="39" t="s">
        <v>5</v>
      </c>
      <c r="C62" s="23">
        <f>'Monthly Arrest - 60+'!I62</f>
        <v>0</v>
      </c>
      <c r="D62" s="23">
        <f>'Monthly Arrest - 60+'!J62</f>
        <v>0</v>
      </c>
      <c r="E62" s="23">
        <f>'Monthly Arrest - 60+'!K62</f>
        <v>0</v>
      </c>
      <c r="F62" s="24">
        <f t="shared" si="11"/>
        <v>0</v>
      </c>
      <c r="G62" s="23">
        <f>'Monthly Arrest - 60+'!V62</f>
        <v>0</v>
      </c>
      <c r="H62" s="23">
        <f>'Monthly Arrest - 60+'!W62</f>
        <v>0</v>
      </c>
      <c r="I62" s="23">
        <f>'Monthly Arrest - 60+'!X62</f>
        <v>0</v>
      </c>
      <c r="J62" s="24">
        <f t="shared" si="12"/>
        <v>0</v>
      </c>
      <c r="K62" s="35"/>
      <c r="L62" s="20">
        <f>SUM(C62:J62)+SUM('[1]Arrest 25 - 59'!C58:I58)+SUM('[1]Arrest 18 - 24'!C58:I58)+SUM('[1]Arrest - under 18'!C58:H58)</f>
        <v>0</v>
      </c>
    </row>
    <row r="63" spans="1:12" s="36" customFormat="1" x14ac:dyDescent="0.25">
      <c r="A63" s="16"/>
      <c r="B63" s="38" t="s">
        <v>6</v>
      </c>
      <c r="C63" s="18">
        <f>'Monthly Arrest - 60+'!I63</f>
        <v>0</v>
      </c>
      <c r="D63" s="18">
        <f>'Monthly Arrest - 60+'!J63</f>
        <v>0</v>
      </c>
      <c r="E63" s="18">
        <f>'Monthly Arrest - 60+'!K63</f>
        <v>0</v>
      </c>
      <c r="F63" s="19">
        <f t="shared" si="11"/>
        <v>0</v>
      </c>
      <c r="G63" s="18">
        <f>'Monthly Arrest - 60+'!V63</f>
        <v>0</v>
      </c>
      <c r="H63" s="18">
        <f>'Monthly Arrest - 60+'!W63</f>
        <v>0</v>
      </c>
      <c r="I63" s="18">
        <f>'Monthly Arrest - 60+'!X63</f>
        <v>0</v>
      </c>
      <c r="J63" s="19">
        <f t="shared" si="12"/>
        <v>0</v>
      </c>
      <c r="K63" s="35"/>
      <c r="L63" s="20">
        <f>SUM(C63:J63)+SUM('[1]Arrest 25 - 59'!C59:I59)+SUM('[1]Arrest 18 - 24'!C59:I59)+SUM('[1]Arrest - under 18'!C59:H59)</f>
        <v>0</v>
      </c>
    </row>
    <row r="64" spans="1:12" s="36" customFormat="1" ht="30" x14ac:dyDescent="0.25">
      <c r="A64" s="21" t="s">
        <v>35</v>
      </c>
      <c r="B64" s="39" t="s">
        <v>5</v>
      </c>
      <c r="C64" s="23">
        <f>'Monthly Arrest - 60+'!I64</f>
        <v>0</v>
      </c>
      <c r="D64" s="23">
        <f>'Monthly Arrest - 60+'!J64</f>
        <v>0</v>
      </c>
      <c r="E64" s="23">
        <f>'Monthly Arrest - 60+'!K64</f>
        <v>0</v>
      </c>
      <c r="F64" s="24">
        <f t="shared" si="11"/>
        <v>0</v>
      </c>
      <c r="G64" s="23">
        <f>'Monthly Arrest - 60+'!V64</f>
        <v>0</v>
      </c>
      <c r="H64" s="23">
        <f>'Monthly Arrest - 60+'!W64</f>
        <v>0</v>
      </c>
      <c r="I64" s="23">
        <f>'Monthly Arrest - 60+'!X64</f>
        <v>0</v>
      </c>
      <c r="J64" s="24">
        <f t="shared" si="12"/>
        <v>0</v>
      </c>
      <c r="K64" s="35"/>
      <c r="L64" s="20">
        <f>SUM(C64:J64)+SUM('[1]Arrest 25 - 59'!C60:I60)+SUM('[1]Arrest 18 - 24'!C60:I60)+SUM('[1]Arrest - under 18'!C60:H60)</f>
        <v>0</v>
      </c>
    </row>
    <row r="65" spans="1:33" s="36" customFormat="1" x14ac:dyDescent="0.25">
      <c r="A65" s="16"/>
      <c r="B65" s="38" t="s">
        <v>6</v>
      </c>
      <c r="C65" s="18">
        <f>'Monthly Arrest - 60+'!I65</f>
        <v>0</v>
      </c>
      <c r="D65" s="18">
        <f>'Monthly Arrest - 60+'!J65</f>
        <v>0</v>
      </c>
      <c r="E65" s="18">
        <f>'Monthly Arrest - 60+'!K65</f>
        <v>0</v>
      </c>
      <c r="F65" s="19">
        <f t="shared" si="11"/>
        <v>0</v>
      </c>
      <c r="G65" s="18">
        <f>'Monthly Arrest - 60+'!V65</f>
        <v>0</v>
      </c>
      <c r="H65" s="18">
        <f>'Monthly Arrest - 60+'!W65</f>
        <v>0</v>
      </c>
      <c r="I65" s="18">
        <f>'Monthly Arrest - 60+'!X65</f>
        <v>0</v>
      </c>
      <c r="J65" s="19">
        <f t="shared" si="12"/>
        <v>0</v>
      </c>
      <c r="K65" s="35"/>
      <c r="L65" s="20">
        <f>SUM(C65:J65)+SUM('[1]Arrest 25 - 59'!C61:I61)+SUM('[1]Arrest 18 - 24'!C61:I61)+SUM('[1]Arrest - under 18'!C61:H61)</f>
        <v>0</v>
      </c>
    </row>
    <row r="66" spans="1:33" s="36" customFormat="1" ht="30" x14ac:dyDescent="0.25">
      <c r="A66" s="21" t="s">
        <v>36</v>
      </c>
      <c r="B66" s="39" t="s">
        <v>5</v>
      </c>
      <c r="C66" s="23">
        <f>'Monthly Arrest - 60+'!I66</f>
        <v>0</v>
      </c>
      <c r="D66" s="23">
        <f>'Monthly Arrest - 60+'!J66</f>
        <v>0</v>
      </c>
      <c r="E66" s="23">
        <f>'Monthly Arrest - 60+'!K66</f>
        <v>0</v>
      </c>
      <c r="F66" s="24">
        <f t="shared" si="11"/>
        <v>0</v>
      </c>
      <c r="G66" s="23">
        <f>'Monthly Arrest - 60+'!V66</f>
        <v>0</v>
      </c>
      <c r="H66" s="23">
        <f>'Monthly Arrest - 60+'!W66</f>
        <v>0</v>
      </c>
      <c r="I66" s="23">
        <f>'Monthly Arrest - 60+'!X66</f>
        <v>0</v>
      </c>
      <c r="J66" s="24">
        <f t="shared" si="12"/>
        <v>0</v>
      </c>
      <c r="K66" s="35"/>
      <c r="L66" s="20">
        <f>SUM(C66:J66)+SUM('[1]Arrest 25 - 59'!C62:I62)+SUM('[1]Arrest 18 - 24'!C62:I62)+SUM('[1]Arrest - under 18'!C62:H62)</f>
        <v>0</v>
      </c>
    </row>
    <row r="67" spans="1:33" s="36" customFormat="1" ht="15.75" thickBot="1" x14ac:dyDescent="0.3">
      <c r="A67" s="16"/>
      <c r="B67" s="38" t="s">
        <v>6</v>
      </c>
      <c r="C67" s="18">
        <f>'Monthly Arrest - 60+'!I67</f>
        <v>0</v>
      </c>
      <c r="D67" s="18">
        <f>'Monthly Arrest - 60+'!J67</f>
        <v>0</v>
      </c>
      <c r="E67" s="18">
        <f>'Monthly Arrest - 60+'!K67</f>
        <v>0</v>
      </c>
      <c r="F67" s="19">
        <f t="shared" si="11"/>
        <v>0</v>
      </c>
      <c r="G67" s="18">
        <f>'Monthly Arrest - 60+'!V67</f>
        <v>0</v>
      </c>
      <c r="H67" s="18">
        <f>'Monthly Arrest - 60+'!W67</f>
        <v>0</v>
      </c>
      <c r="I67" s="18">
        <f>'Monthly Arrest - 60+'!X67</f>
        <v>0</v>
      </c>
      <c r="J67" s="19">
        <f t="shared" si="12"/>
        <v>0</v>
      </c>
      <c r="K67" s="35"/>
      <c r="L67" s="29">
        <f>SUM(C67:J67)+SUM('[1]Arrest 25 - 59'!C63:I63)+SUM('[1]Arrest 18 - 24'!C63:I63)+SUM('[1]Arrest - under 18'!C63:H63)</f>
        <v>0</v>
      </c>
    </row>
    <row r="68" spans="1:33" ht="16.5" thickTop="1" thickBot="1" x14ac:dyDescent="0.3">
      <c r="A68" s="53" t="s">
        <v>37</v>
      </c>
      <c r="B68" s="47"/>
      <c r="C68" s="43">
        <f>SUM(C69:C76)</f>
        <v>0</v>
      </c>
      <c r="D68" s="43">
        <f t="shared" ref="D68:J68" si="13">SUM(D69:D76)</f>
        <v>0</v>
      </c>
      <c r="E68" s="43">
        <f t="shared" si="13"/>
        <v>0</v>
      </c>
      <c r="F68" s="54">
        <f t="shared" si="13"/>
        <v>0</v>
      </c>
      <c r="G68" s="43">
        <f t="shared" si="13"/>
        <v>0</v>
      </c>
      <c r="H68" s="43">
        <f t="shared" si="13"/>
        <v>0</v>
      </c>
      <c r="I68" s="43">
        <f t="shared" si="13"/>
        <v>0</v>
      </c>
      <c r="J68" s="54">
        <f t="shared" si="13"/>
        <v>0</v>
      </c>
      <c r="L68" s="9">
        <f>SUM(C68:J68)+SUM('[1]Arrest 25 - 59'!C64:I64)+SUM('[1]Arrest 18 - 24'!C64:I64)+SUM('[1]Arrest - under 18'!C64:H64)</f>
        <v>0</v>
      </c>
    </row>
    <row r="69" spans="1:33" s="36" customFormat="1" ht="30.75" thickTop="1" x14ac:dyDescent="0.25">
      <c r="A69" s="21" t="s">
        <v>38</v>
      </c>
      <c r="B69" s="39" t="s">
        <v>5</v>
      </c>
      <c r="C69" s="23">
        <f>'Monthly Arrest - 60+'!I69</f>
        <v>0</v>
      </c>
      <c r="D69" s="23">
        <f>'Monthly Arrest - 60+'!J69</f>
        <v>0</v>
      </c>
      <c r="E69" s="23">
        <f>'Monthly Arrest - 60+'!K69</f>
        <v>0</v>
      </c>
      <c r="F69" s="24">
        <f t="shared" ref="F69:F76" si="14">SUM(C69:E69)</f>
        <v>0</v>
      </c>
      <c r="G69" s="23">
        <f>'Monthly Arrest - 60+'!V69</f>
        <v>0</v>
      </c>
      <c r="H69" s="23">
        <f>'Monthly Arrest - 60+'!W69</f>
        <v>0</v>
      </c>
      <c r="I69" s="23">
        <f>'Monthly Arrest - 60+'!X69</f>
        <v>0</v>
      </c>
      <c r="J69" s="24">
        <f t="shared" ref="J69:J76" si="15">SUM(G69:I69)</f>
        <v>0</v>
      </c>
      <c r="K69" s="35"/>
      <c r="L69" s="15">
        <f>SUM(C69:J69)+SUM('[1]Arrest 25 - 59'!C65:I65)+SUM('[1]Arrest 18 - 24'!C65:I65)+SUM('[1]Arrest - under 18'!C65:H65)</f>
        <v>0</v>
      </c>
    </row>
    <row r="70" spans="1:33" s="36" customFormat="1" x14ac:dyDescent="0.25">
      <c r="A70" s="16"/>
      <c r="B70" s="38" t="s">
        <v>6</v>
      </c>
      <c r="C70" s="18">
        <f>'Monthly Arrest - 60+'!I70</f>
        <v>0</v>
      </c>
      <c r="D70" s="18">
        <f>'Monthly Arrest - 60+'!J70</f>
        <v>0</v>
      </c>
      <c r="E70" s="18">
        <f>'Monthly Arrest - 60+'!K70</f>
        <v>0</v>
      </c>
      <c r="F70" s="19">
        <f t="shared" si="14"/>
        <v>0</v>
      </c>
      <c r="G70" s="18">
        <f>'Monthly Arrest - 60+'!V70</f>
        <v>0</v>
      </c>
      <c r="H70" s="18">
        <f>'Monthly Arrest - 60+'!W70</f>
        <v>0</v>
      </c>
      <c r="I70" s="18">
        <f>'Monthly Arrest - 60+'!X70</f>
        <v>0</v>
      </c>
      <c r="J70" s="19">
        <f t="shared" si="15"/>
        <v>0</v>
      </c>
      <c r="K70" s="35"/>
      <c r="L70" s="20">
        <f>SUM(C70:J70)+SUM('[1]Arrest 25 - 59'!C66:I66)+SUM('[1]Arrest 18 - 24'!C66:I66)+SUM('[1]Arrest - under 18'!C66:H66)</f>
        <v>0</v>
      </c>
    </row>
    <row r="71" spans="1:33" s="36" customFormat="1" x14ac:dyDescent="0.25">
      <c r="A71" s="21" t="s">
        <v>34</v>
      </c>
      <c r="B71" s="39" t="s">
        <v>5</v>
      </c>
      <c r="C71" s="23">
        <f>'Monthly Arrest - 60+'!I71</f>
        <v>0</v>
      </c>
      <c r="D71" s="23">
        <f>'Monthly Arrest - 60+'!J71</f>
        <v>0</v>
      </c>
      <c r="E71" s="23">
        <f>'Monthly Arrest - 60+'!K71</f>
        <v>0</v>
      </c>
      <c r="F71" s="24">
        <f t="shared" si="14"/>
        <v>0</v>
      </c>
      <c r="G71" s="23">
        <f>'Monthly Arrest - 60+'!V71</f>
        <v>0</v>
      </c>
      <c r="H71" s="23">
        <f>'Monthly Arrest - 60+'!W71</f>
        <v>0</v>
      </c>
      <c r="I71" s="23">
        <f>'Monthly Arrest - 60+'!X71</f>
        <v>0</v>
      </c>
      <c r="J71" s="24">
        <f t="shared" si="15"/>
        <v>0</v>
      </c>
      <c r="K71" s="35"/>
      <c r="L71" s="20">
        <f>SUM(C71:J71)+SUM('[1]Arrest 25 - 59'!C67:I67)+SUM('[1]Arrest 18 - 24'!C67:I67)+SUM('[1]Arrest - under 18'!C67:H67)</f>
        <v>0</v>
      </c>
    </row>
    <row r="72" spans="1:33" s="36" customFormat="1" x14ac:dyDescent="0.25">
      <c r="A72" s="16"/>
      <c r="B72" s="38" t="s">
        <v>6</v>
      </c>
      <c r="C72" s="18">
        <f>'Monthly Arrest - 60+'!I72</f>
        <v>0</v>
      </c>
      <c r="D72" s="18">
        <f>'Monthly Arrest - 60+'!J72</f>
        <v>0</v>
      </c>
      <c r="E72" s="18">
        <f>'Monthly Arrest - 60+'!K72</f>
        <v>0</v>
      </c>
      <c r="F72" s="19">
        <f t="shared" si="14"/>
        <v>0</v>
      </c>
      <c r="G72" s="18">
        <f>'Monthly Arrest - 60+'!V72</f>
        <v>0</v>
      </c>
      <c r="H72" s="18">
        <f>'Monthly Arrest - 60+'!W72</f>
        <v>0</v>
      </c>
      <c r="I72" s="18">
        <f>'Monthly Arrest - 60+'!X72</f>
        <v>0</v>
      </c>
      <c r="J72" s="19">
        <f t="shared" si="15"/>
        <v>0</v>
      </c>
      <c r="K72" s="35"/>
      <c r="L72" s="20">
        <f>SUM(C72:J72)+SUM('[1]Arrest 25 - 59'!C68:I68)+SUM('[1]Arrest 18 - 24'!C68:I68)+SUM('[1]Arrest - under 18'!C68:H68)</f>
        <v>0</v>
      </c>
    </row>
    <row r="73" spans="1:33" s="36" customFormat="1" ht="30" x14ac:dyDescent="0.25">
      <c r="A73" s="21" t="s">
        <v>39</v>
      </c>
      <c r="B73" s="39" t="s">
        <v>5</v>
      </c>
      <c r="C73" s="23">
        <f>'Monthly Arrest - 60+'!I73</f>
        <v>0</v>
      </c>
      <c r="D73" s="23">
        <f>'Monthly Arrest - 60+'!J73</f>
        <v>0</v>
      </c>
      <c r="E73" s="23">
        <f>'Monthly Arrest - 60+'!K73</f>
        <v>0</v>
      </c>
      <c r="F73" s="24">
        <f t="shared" si="14"/>
        <v>0</v>
      </c>
      <c r="G73" s="23">
        <f>'Monthly Arrest - 60+'!V73</f>
        <v>0</v>
      </c>
      <c r="H73" s="23">
        <f>'Monthly Arrest - 60+'!W73</f>
        <v>0</v>
      </c>
      <c r="I73" s="23">
        <f>'Monthly Arrest - 60+'!X73</f>
        <v>0</v>
      </c>
      <c r="J73" s="24">
        <f t="shared" si="15"/>
        <v>0</v>
      </c>
      <c r="K73" s="35"/>
      <c r="L73" s="20">
        <f>SUM(C73:J73)+SUM('[1]Arrest 25 - 59'!C69:I69)+SUM('[1]Arrest 18 - 24'!C69:I69)+SUM('[1]Arrest - under 18'!C69:H69)</f>
        <v>0</v>
      </c>
    </row>
    <row r="74" spans="1:33" s="36" customFormat="1" x14ac:dyDescent="0.25">
      <c r="A74" s="16"/>
      <c r="B74" s="38" t="s">
        <v>6</v>
      </c>
      <c r="C74" s="18">
        <f>'Monthly Arrest - 60+'!I74</f>
        <v>0</v>
      </c>
      <c r="D74" s="18">
        <f>'Monthly Arrest - 60+'!J74</f>
        <v>0</v>
      </c>
      <c r="E74" s="18">
        <f>'Monthly Arrest - 60+'!K74</f>
        <v>0</v>
      </c>
      <c r="F74" s="19">
        <f t="shared" si="14"/>
        <v>0</v>
      </c>
      <c r="G74" s="18">
        <f>'Monthly Arrest - 60+'!V74</f>
        <v>0</v>
      </c>
      <c r="H74" s="18">
        <f>'Monthly Arrest - 60+'!W74</f>
        <v>0</v>
      </c>
      <c r="I74" s="18">
        <f>'Monthly Arrest - 60+'!X74</f>
        <v>0</v>
      </c>
      <c r="J74" s="19">
        <f t="shared" si="15"/>
        <v>0</v>
      </c>
      <c r="K74" s="35"/>
      <c r="L74" s="20">
        <f>SUM(C74:J74)+SUM('[1]Arrest 25 - 59'!C70:I70)+SUM('[1]Arrest 18 - 24'!C70:I70)+SUM('[1]Arrest - under 18'!C70:H70)</f>
        <v>0</v>
      </c>
    </row>
    <row r="75" spans="1:33" s="36" customFormat="1" ht="30" x14ac:dyDescent="0.25">
      <c r="A75" s="21" t="s">
        <v>40</v>
      </c>
      <c r="B75" s="39" t="s">
        <v>5</v>
      </c>
      <c r="C75" s="23">
        <f>'Monthly Arrest - 60+'!I75</f>
        <v>0</v>
      </c>
      <c r="D75" s="23">
        <f>'Monthly Arrest - 60+'!J75</f>
        <v>0</v>
      </c>
      <c r="E75" s="23">
        <f>'Monthly Arrest - 60+'!K75</f>
        <v>0</v>
      </c>
      <c r="F75" s="24">
        <f t="shared" si="14"/>
        <v>0</v>
      </c>
      <c r="G75" s="23">
        <f>'Monthly Arrest - 60+'!V75</f>
        <v>0</v>
      </c>
      <c r="H75" s="23">
        <f>'Monthly Arrest - 60+'!W75</f>
        <v>0</v>
      </c>
      <c r="I75" s="23">
        <f>'Monthly Arrest - 60+'!X75</f>
        <v>0</v>
      </c>
      <c r="J75" s="24">
        <f t="shared" si="15"/>
        <v>0</v>
      </c>
      <c r="K75" s="35"/>
      <c r="L75" s="20">
        <f>SUM(C75:J75)+SUM('[1]Arrest 25 - 59'!C71:I71)+SUM('[1]Arrest 18 - 24'!C71:I71)+SUM('[1]Arrest - under 18'!C71:H71)</f>
        <v>0</v>
      </c>
    </row>
    <row r="76" spans="1:33" s="37" customFormat="1" ht="15.75" thickBot="1" x14ac:dyDescent="0.3">
      <c r="A76" s="25"/>
      <c r="B76" s="40" t="s">
        <v>6</v>
      </c>
      <c r="C76" s="27">
        <f>'Monthly Arrest - 60+'!I76</f>
        <v>0</v>
      </c>
      <c r="D76" s="27">
        <f>'Monthly Arrest - 60+'!J76</f>
        <v>0</v>
      </c>
      <c r="E76" s="27">
        <f>'Monthly Arrest - 60+'!K76</f>
        <v>0</v>
      </c>
      <c r="F76" s="28">
        <f t="shared" si="14"/>
        <v>0</v>
      </c>
      <c r="G76" s="27">
        <f>'Monthly Arrest - 60+'!V76</f>
        <v>0</v>
      </c>
      <c r="H76" s="27">
        <f>'Monthly Arrest - 60+'!W76</f>
        <v>0</v>
      </c>
      <c r="I76" s="27">
        <f>'Monthly Arrest - 60+'!X76</f>
        <v>0</v>
      </c>
      <c r="J76" s="28">
        <f t="shared" si="15"/>
        <v>0</v>
      </c>
      <c r="K76" s="35"/>
      <c r="L76" s="29">
        <f>SUM(C76:J76)+SUM('[1]Arrest 25 - 59'!C72:I72)+SUM('[1]Arrest 18 - 24'!C72:I72)+SUM('[1]Arrest - under 18'!C72:H72)</f>
        <v>0</v>
      </c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</row>
    <row r="77" spans="1:33" ht="15.75" thickTop="1" x14ac:dyDescent="0.25">
      <c r="A77" s="41" t="s">
        <v>41</v>
      </c>
      <c r="B77" s="31" t="s">
        <v>5</v>
      </c>
      <c r="C77" s="43">
        <f>SUM(C60+C62+C64+C66+C69+C71+C73+C75)</f>
        <v>0</v>
      </c>
      <c r="D77" s="43">
        <f t="shared" ref="D77:J78" si="16">SUM(D60+D62+D64+D66+D69+D71+D73+D75)</f>
        <v>0</v>
      </c>
      <c r="E77" s="43">
        <f t="shared" si="16"/>
        <v>0</v>
      </c>
      <c r="F77" s="54">
        <f t="shared" si="16"/>
        <v>0</v>
      </c>
      <c r="G77" s="43">
        <f t="shared" si="16"/>
        <v>0</v>
      </c>
      <c r="H77" s="43">
        <f t="shared" si="16"/>
        <v>0</v>
      </c>
      <c r="I77" s="43">
        <f t="shared" si="16"/>
        <v>0</v>
      </c>
      <c r="J77" s="43">
        <f t="shared" si="16"/>
        <v>0</v>
      </c>
      <c r="L77" s="9">
        <f>SUM(C77:J77)+SUM('[1]Arrest 25 - 59'!C73:I73)+SUM('[1]Arrest 18 - 24'!C73:I73)+SUM('[1]Arrest - under 18'!C73:H73)</f>
        <v>0</v>
      </c>
    </row>
    <row r="78" spans="1:33" x14ac:dyDescent="0.25">
      <c r="A78" s="41"/>
      <c r="B78" s="31" t="s">
        <v>6</v>
      </c>
      <c r="C78" s="43">
        <f>SUM(C61+C63+C65+C67+C70+C72+C74+C76)</f>
        <v>0</v>
      </c>
      <c r="D78" s="43">
        <f t="shared" si="16"/>
        <v>0</v>
      </c>
      <c r="E78" s="43">
        <f t="shared" si="16"/>
        <v>0</v>
      </c>
      <c r="F78" s="54">
        <f t="shared" si="16"/>
        <v>0</v>
      </c>
      <c r="G78" s="43">
        <f t="shared" si="16"/>
        <v>0</v>
      </c>
      <c r="H78" s="43">
        <f t="shared" si="16"/>
        <v>0</v>
      </c>
      <c r="I78" s="43">
        <f t="shared" si="16"/>
        <v>0</v>
      </c>
      <c r="J78" s="43">
        <f t="shared" si="16"/>
        <v>0</v>
      </c>
      <c r="L78" s="9">
        <f>SUM(C78:J78)+SUM('[1]Arrest 25 - 59'!C74:I74)+SUM('[1]Arrest 18 - 24'!C74:I74)+SUM('[1]Arrest - under 18'!C74:H74)</f>
        <v>0</v>
      </c>
    </row>
    <row r="79" spans="1:33" x14ac:dyDescent="0.25">
      <c r="A79" s="44"/>
      <c r="B79" s="47"/>
      <c r="C79" s="48"/>
      <c r="D79" s="48"/>
      <c r="E79" s="48"/>
      <c r="F79" s="48"/>
      <c r="G79" s="48"/>
      <c r="H79" s="48"/>
      <c r="I79" s="48"/>
      <c r="J79" s="48"/>
    </row>
    <row r="80" spans="1:33" s="10" customFormat="1" x14ac:dyDescent="0.25">
      <c r="A80" s="49" t="s">
        <v>42</v>
      </c>
      <c r="B80" s="55"/>
      <c r="C80" s="51" t="s">
        <v>1</v>
      </c>
      <c r="D80" s="51"/>
      <c r="E80" s="51"/>
      <c r="F80" s="51"/>
      <c r="G80" s="51" t="s">
        <v>2</v>
      </c>
      <c r="H80" s="51"/>
      <c r="I80" s="51"/>
      <c r="J80" s="51"/>
      <c r="K80" s="8"/>
      <c r="L80" s="9" t="s">
        <v>3</v>
      </c>
    </row>
    <row r="81" spans="1:33" s="10" customFormat="1" ht="15.75" thickBot="1" x14ac:dyDescent="0.3">
      <c r="A81" s="5"/>
      <c r="B81" s="6"/>
      <c r="C81" s="7" t="s">
        <v>66</v>
      </c>
      <c r="D81" s="7" t="s">
        <v>69</v>
      </c>
      <c r="E81" s="7" t="s">
        <v>70</v>
      </c>
      <c r="F81" s="7" t="s">
        <v>63</v>
      </c>
      <c r="G81" s="7" t="s">
        <v>66</v>
      </c>
      <c r="H81" s="7" t="s">
        <v>69</v>
      </c>
      <c r="I81" s="7" t="s">
        <v>70</v>
      </c>
      <c r="J81" s="7" t="s">
        <v>63</v>
      </c>
      <c r="K81" s="8"/>
      <c r="L81" s="9"/>
    </row>
    <row r="82" spans="1:33" s="37" customFormat="1" ht="15.75" thickTop="1" x14ac:dyDescent="0.25">
      <c r="A82" s="11" t="s">
        <v>43</v>
      </c>
      <c r="B82" s="34" t="s">
        <v>5</v>
      </c>
      <c r="C82" s="13">
        <f>'Monthly Arrest - 60+'!I82</f>
        <v>0</v>
      </c>
      <c r="D82" s="13">
        <f>'Monthly Arrest - 60+'!J82</f>
        <v>0</v>
      </c>
      <c r="E82" s="13">
        <f>'Monthly Arrest - 60+'!K82</f>
        <v>0</v>
      </c>
      <c r="F82" s="14">
        <f t="shared" ref="F82:F87" si="17">SUM(C82:E82)</f>
        <v>0</v>
      </c>
      <c r="G82" s="13">
        <f>'Monthly Arrest - 60+'!V82</f>
        <v>0</v>
      </c>
      <c r="H82" s="13">
        <f>'Monthly Arrest - 60+'!W82</f>
        <v>0</v>
      </c>
      <c r="I82" s="13">
        <f>'Monthly Arrest - 60+'!X82</f>
        <v>0</v>
      </c>
      <c r="J82" s="14">
        <f t="shared" ref="J82:J87" si="18">SUM(G82:I82)</f>
        <v>0</v>
      </c>
      <c r="K82" s="35"/>
      <c r="L82" s="15">
        <f>SUM(C82:J82)+SUM('[1]Arrest 25 - 59'!C77:I77)+SUM('[1]Arrest 18 - 24'!C77:I77)+SUM('[1]Arrest - under 18'!C77:H77)</f>
        <v>0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</row>
    <row r="83" spans="1:33" s="37" customFormat="1" x14ac:dyDescent="0.25">
      <c r="A83" s="16"/>
      <c r="B83" s="38" t="s">
        <v>6</v>
      </c>
      <c r="C83" s="18">
        <f>'Monthly Arrest - 60+'!I83</f>
        <v>0</v>
      </c>
      <c r="D83" s="18">
        <f>'Monthly Arrest - 60+'!J83</f>
        <v>0</v>
      </c>
      <c r="E83" s="18">
        <f>'Monthly Arrest - 60+'!K83</f>
        <v>0</v>
      </c>
      <c r="F83" s="19">
        <f t="shared" si="17"/>
        <v>0</v>
      </c>
      <c r="G83" s="18">
        <f>'Monthly Arrest - 60+'!V83</f>
        <v>0</v>
      </c>
      <c r="H83" s="18">
        <f>'Monthly Arrest - 60+'!W83</f>
        <v>0</v>
      </c>
      <c r="I83" s="18">
        <f>'Monthly Arrest - 60+'!X83</f>
        <v>0</v>
      </c>
      <c r="J83" s="19">
        <f t="shared" si="18"/>
        <v>0</v>
      </c>
      <c r="K83" s="35"/>
      <c r="L83" s="20">
        <f>SUM(C83:J83)+SUM('[1]Arrest 25 - 59'!C78:I78)+SUM('[1]Arrest 18 - 24'!C78:I78)+SUM('[1]Arrest - under 18'!C78:H78)</f>
        <v>0</v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</row>
    <row r="84" spans="1:33" s="37" customFormat="1" x14ac:dyDescent="0.25">
      <c r="A84" s="21" t="s">
        <v>44</v>
      </c>
      <c r="B84" s="39" t="s">
        <v>5</v>
      </c>
      <c r="C84" s="23">
        <f>'Monthly Arrest - 60+'!I84</f>
        <v>0</v>
      </c>
      <c r="D84" s="23">
        <f>'Monthly Arrest - 60+'!J84</f>
        <v>0</v>
      </c>
      <c r="E84" s="23">
        <f>'Monthly Arrest - 60+'!K84</f>
        <v>0</v>
      </c>
      <c r="F84" s="24">
        <f t="shared" si="17"/>
        <v>0</v>
      </c>
      <c r="G84" s="23">
        <f>'Monthly Arrest - 60+'!V84</f>
        <v>0</v>
      </c>
      <c r="H84" s="23">
        <f>'Monthly Arrest - 60+'!W84</f>
        <v>0</v>
      </c>
      <c r="I84" s="23">
        <f>'Monthly Arrest - 60+'!X84</f>
        <v>0</v>
      </c>
      <c r="J84" s="24">
        <f t="shared" si="18"/>
        <v>0</v>
      </c>
      <c r="K84" s="35"/>
      <c r="L84" s="20">
        <f>SUM(C84:J84)+SUM('[1]Arrest 25 - 59'!C79:I79)+SUM('[1]Arrest 18 - 24'!C79:I79)+SUM('[1]Arrest - under 18'!C79:H79)</f>
        <v>0</v>
      </c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</row>
    <row r="85" spans="1:33" s="37" customFormat="1" x14ac:dyDescent="0.25">
      <c r="A85" s="16"/>
      <c r="B85" s="38" t="s">
        <v>6</v>
      </c>
      <c r="C85" s="18">
        <f>'Monthly Arrest - 60+'!I85</f>
        <v>0</v>
      </c>
      <c r="D85" s="18">
        <f>'Monthly Arrest - 60+'!J85</f>
        <v>0</v>
      </c>
      <c r="E85" s="18">
        <f>'Monthly Arrest - 60+'!K85</f>
        <v>0</v>
      </c>
      <c r="F85" s="19">
        <f t="shared" si="17"/>
        <v>0</v>
      </c>
      <c r="G85" s="18">
        <f>'Monthly Arrest - 60+'!V85</f>
        <v>0</v>
      </c>
      <c r="H85" s="18">
        <f>'Monthly Arrest - 60+'!W85</f>
        <v>0</v>
      </c>
      <c r="I85" s="18">
        <f>'Monthly Arrest - 60+'!X85</f>
        <v>0</v>
      </c>
      <c r="J85" s="19">
        <f t="shared" si="18"/>
        <v>0</v>
      </c>
      <c r="K85" s="35"/>
      <c r="L85" s="20">
        <f>SUM(C85:J85)+SUM('[1]Arrest 25 - 59'!C80:I80)+SUM('[1]Arrest 18 - 24'!C80:I80)+SUM('[1]Arrest - under 18'!C80:H80)</f>
        <v>0</v>
      </c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</row>
    <row r="86" spans="1:33" s="37" customFormat="1" x14ac:dyDescent="0.25">
      <c r="A86" s="21" t="s">
        <v>45</v>
      </c>
      <c r="B86" s="39" t="s">
        <v>5</v>
      </c>
      <c r="C86" s="23">
        <f>'Monthly Arrest - 60+'!I86</f>
        <v>0</v>
      </c>
      <c r="D86" s="23">
        <f>'Monthly Arrest - 60+'!J86</f>
        <v>0</v>
      </c>
      <c r="E86" s="23">
        <f>'Monthly Arrest - 60+'!K86</f>
        <v>0</v>
      </c>
      <c r="F86" s="24">
        <f t="shared" si="17"/>
        <v>0</v>
      </c>
      <c r="G86" s="23">
        <f>'Monthly Arrest - 60+'!V86</f>
        <v>0</v>
      </c>
      <c r="H86" s="23">
        <f>'Monthly Arrest - 60+'!W86</f>
        <v>0</v>
      </c>
      <c r="I86" s="23">
        <f>'Monthly Arrest - 60+'!X86</f>
        <v>0</v>
      </c>
      <c r="J86" s="24">
        <f t="shared" si="18"/>
        <v>0</v>
      </c>
      <c r="K86" s="35"/>
      <c r="L86" s="20">
        <f>SUM(C86:J86)+SUM('[1]Arrest 25 - 59'!C81:I81)+SUM('[1]Arrest 18 - 24'!C81:I81)+SUM('[1]Arrest - under 18'!C81:H81)</f>
        <v>0</v>
      </c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</row>
    <row r="87" spans="1:33" s="37" customFormat="1" ht="15.75" thickBot="1" x14ac:dyDescent="0.3">
      <c r="A87" s="25"/>
      <c r="B87" s="40" t="s">
        <v>6</v>
      </c>
      <c r="C87" s="27">
        <f>'Monthly Arrest - 60+'!I87</f>
        <v>0</v>
      </c>
      <c r="D87" s="27">
        <f>'Monthly Arrest - 60+'!J87</f>
        <v>0</v>
      </c>
      <c r="E87" s="27">
        <f>'Monthly Arrest - 60+'!K87</f>
        <v>0</v>
      </c>
      <c r="F87" s="28">
        <f t="shared" si="17"/>
        <v>0</v>
      </c>
      <c r="G87" s="27">
        <f>'Monthly Arrest - 60+'!V87</f>
        <v>0</v>
      </c>
      <c r="H87" s="27">
        <f>'Monthly Arrest - 60+'!W87</f>
        <v>0</v>
      </c>
      <c r="I87" s="27">
        <f>'Monthly Arrest - 60+'!X87</f>
        <v>0</v>
      </c>
      <c r="J87" s="28">
        <f t="shared" si="18"/>
        <v>0</v>
      </c>
      <c r="K87" s="35"/>
      <c r="L87" s="29">
        <f>SUM(C87:J87)+SUM('[1]Arrest 25 - 59'!C82:I82)+SUM('[1]Arrest 18 - 24'!C82:I82)+SUM('[1]Arrest - under 18'!C82:H82)</f>
        <v>0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</row>
    <row r="88" spans="1:33" s="37" customFormat="1" ht="15.75" thickTop="1" x14ac:dyDescent="0.25">
      <c r="A88" s="30" t="s">
        <v>46</v>
      </c>
      <c r="B88" s="31" t="s">
        <v>5</v>
      </c>
      <c r="C88" s="32">
        <f>C82+C84+C86</f>
        <v>0</v>
      </c>
      <c r="D88" s="32">
        <f t="shared" ref="D88:F89" si="19">D82+D84+D86</f>
        <v>0</v>
      </c>
      <c r="E88" s="32">
        <f t="shared" si="19"/>
        <v>0</v>
      </c>
      <c r="F88" s="59">
        <f t="shared" si="19"/>
        <v>0</v>
      </c>
      <c r="G88" s="32">
        <f>G82+G84+G86</f>
        <v>0</v>
      </c>
      <c r="H88" s="32">
        <f t="shared" ref="H88:J89" si="20">H82+H84+H86</f>
        <v>0</v>
      </c>
      <c r="I88" s="32">
        <f t="shared" si="20"/>
        <v>0</v>
      </c>
      <c r="J88" s="32">
        <f t="shared" si="20"/>
        <v>0</v>
      </c>
      <c r="K88" s="35"/>
      <c r="L88" s="9">
        <f>SUM(C88:J88)+SUM('[1]Arrest 25 - 59'!C83:I83)+SUM('[1]Arrest 18 - 24'!C83:I83)+SUM('[1]Arrest - under 18'!C83:H83)</f>
        <v>0</v>
      </c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</row>
    <row r="89" spans="1:33" s="37" customFormat="1" x14ac:dyDescent="0.25">
      <c r="A89" s="30"/>
      <c r="B89" s="31" t="s">
        <v>6</v>
      </c>
      <c r="C89" s="32">
        <f>C83+C85+C87</f>
        <v>0</v>
      </c>
      <c r="D89" s="32">
        <f t="shared" si="19"/>
        <v>0</v>
      </c>
      <c r="E89" s="32">
        <f t="shared" si="19"/>
        <v>0</v>
      </c>
      <c r="F89" s="59">
        <f t="shared" si="19"/>
        <v>0</v>
      </c>
      <c r="G89" s="32">
        <f>G83+G85+G87</f>
        <v>0</v>
      </c>
      <c r="H89" s="32">
        <f t="shared" si="20"/>
        <v>0</v>
      </c>
      <c r="I89" s="32">
        <f t="shared" si="20"/>
        <v>0</v>
      </c>
      <c r="J89" s="32">
        <f t="shared" si="20"/>
        <v>0</v>
      </c>
      <c r="K89" s="35"/>
      <c r="L89" s="9">
        <f>SUM(C89:J89)+SUM('[1]Arrest 25 - 59'!C84:I84)+SUM('[1]Arrest 18 - 24'!C84:I84)+SUM('[1]Arrest - under 18'!C84:H84)</f>
        <v>0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</row>
    <row r="90" spans="1:33" s="37" customFormat="1" x14ac:dyDescent="0.25">
      <c r="A90" s="33"/>
      <c r="B90" s="39"/>
      <c r="C90" s="23"/>
      <c r="D90" s="23"/>
      <c r="E90" s="23"/>
      <c r="F90" s="23"/>
      <c r="G90" s="23"/>
      <c r="H90" s="23"/>
      <c r="I90" s="23"/>
      <c r="J90" s="23"/>
      <c r="K90" s="35"/>
      <c r="L90" s="5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</row>
    <row r="91" spans="1:33" s="10" customFormat="1" x14ac:dyDescent="0.25">
      <c r="A91" s="49" t="s">
        <v>47</v>
      </c>
      <c r="B91" s="55"/>
      <c r="C91" s="51" t="s">
        <v>1</v>
      </c>
      <c r="D91" s="51"/>
      <c r="E91" s="51"/>
      <c r="F91" s="51"/>
      <c r="G91" s="51" t="s">
        <v>2</v>
      </c>
      <c r="H91" s="51"/>
      <c r="I91" s="51"/>
      <c r="J91" s="51"/>
      <c r="K91" s="8"/>
      <c r="L91" s="9" t="s">
        <v>3</v>
      </c>
    </row>
    <row r="92" spans="1:33" s="10" customFormat="1" ht="15.75" thickBot="1" x14ac:dyDescent="0.3">
      <c r="A92" s="5"/>
      <c r="B92" s="6"/>
      <c r="C92" s="7" t="s">
        <v>66</v>
      </c>
      <c r="D92" s="7" t="s">
        <v>69</v>
      </c>
      <c r="E92" s="7" t="s">
        <v>70</v>
      </c>
      <c r="F92" s="7" t="s">
        <v>63</v>
      </c>
      <c r="G92" s="7" t="s">
        <v>66</v>
      </c>
      <c r="H92" s="7" t="s">
        <v>69</v>
      </c>
      <c r="I92" s="7" t="s">
        <v>70</v>
      </c>
      <c r="J92" s="7" t="s">
        <v>63</v>
      </c>
      <c r="K92" s="8"/>
      <c r="L92" s="9"/>
    </row>
    <row r="93" spans="1:33" s="37" customFormat="1" ht="15.75" thickTop="1" x14ac:dyDescent="0.25">
      <c r="A93" s="11" t="s">
        <v>48</v>
      </c>
      <c r="B93" s="34" t="s">
        <v>5</v>
      </c>
      <c r="C93" s="13">
        <f>'Monthly Arrest - 60+'!I93</f>
        <v>0</v>
      </c>
      <c r="D93" s="13">
        <f>'Monthly Arrest - 60+'!J93</f>
        <v>0</v>
      </c>
      <c r="E93" s="13">
        <f>'Monthly Arrest - 60+'!K93</f>
        <v>0</v>
      </c>
      <c r="F93" s="14">
        <f t="shared" ref="F93:F108" si="21">SUM(C93:E93)</f>
        <v>0</v>
      </c>
      <c r="G93" s="13">
        <f>'Monthly Arrest - 60+'!V93</f>
        <v>0</v>
      </c>
      <c r="H93" s="13">
        <f>'Monthly Arrest - 60+'!W93</f>
        <v>0</v>
      </c>
      <c r="I93" s="13">
        <f>'Monthly Arrest - 60+'!X93</f>
        <v>0</v>
      </c>
      <c r="J93" s="14">
        <f t="shared" ref="J93:J108" si="22">SUM(G93:I93)</f>
        <v>0</v>
      </c>
      <c r="K93" s="35"/>
      <c r="L93" s="15">
        <f>SUM(C93:J93)+SUM('[1]Arrest 25 - 59'!C87:I87)+SUM('[1]Arrest 18 - 24'!C87:I87)+SUM('[1]Arrest - under 18'!C87:H87)</f>
        <v>0</v>
      </c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</row>
    <row r="94" spans="1:33" s="37" customFormat="1" x14ac:dyDescent="0.25">
      <c r="A94" s="16"/>
      <c r="B94" s="38" t="s">
        <v>6</v>
      </c>
      <c r="C94" s="18">
        <f>'Monthly Arrest - 60+'!I94</f>
        <v>0</v>
      </c>
      <c r="D94" s="18">
        <f>'Monthly Arrest - 60+'!J94</f>
        <v>0</v>
      </c>
      <c r="E94" s="18">
        <f>'Monthly Arrest - 60+'!K94</f>
        <v>0</v>
      </c>
      <c r="F94" s="19">
        <f t="shared" si="21"/>
        <v>0</v>
      </c>
      <c r="G94" s="18">
        <f>'Monthly Arrest - 60+'!V94</f>
        <v>0</v>
      </c>
      <c r="H94" s="18">
        <f>'Monthly Arrest - 60+'!W94</f>
        <v>0</v>
      </c>
      <c r="I94" s="18">
        <f>'Monthly Arrest - 60+'!X94</f>
        <v>0</v>
      </c>
      <c r="J94" s="19">
        <f t="shared" si="22"/>
        <v>0</v>
      </c>
      <c r="K94" s="35"/>
      <c r="L94" s="20">
        <f>SUM(C94:J94)+SUM('[1]Arrest 25 - 59'!C88:I88)+SUM('[1]Arrest 18 - 24'!C88:I88)+SUM('[1]Arrest - under 18'!C88:H88)</f>
        <v>0</v>
      </c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</row>
    <row r="95" spans="1:33" s="37" customFormat="1" x14ac:dyDescent="0.25">
      <c r="A95" s="21" t="s">
        <v>49</v>
      </c>
      <c r="B95" s="39" t="s">
        <v>5</v>
      </c>
      <c r="C95" s="23">
        <f>'Monthly Arrest - 60+'!I95</f>
        <v>0</v>
      </c>
      <c r="D95" s="23">
        <f>'Monthly Arrest - 60+'!J95</f>
        <v>0</v>
      </c>
      <c r="E95" s="23">
        <f>'Monthly Arrest - 60+'!K95</f>
        <v>0</v>
      </c>
      <c r="F95" s="24">
        <f t="shared" si="21"/>
        <v>0</v>
      </c>
      <c r="G95" s="23">
        <f>'Monthly Arrest - 60+'!V95</f>
        <v>0</v>
      </c>
      <c r="H95" s="23">
        <f>'Monthly Arrest - 60+'!W95</f>
        <v>0</v>
      </c>
      <c r="I95" s="23">
        <f>'Monthly Arrest - 60+'!X95</f>
        <v>0</v>
      </c>
      <c r="J95" s="24">
        <f t="shared" si="22"/>
        <v>0</v>
      </c>
      <c r="K95" s="35"/>
      <c r="L95" s="20">
        <f>SUM(C95:J95)+SUM('[1]Arrest 25 - 59'!C89:I89)+SUM('[1]Arrest 18 - 24'!C89:I89)+SUM('[1]Arrest - under 18'!C89:H89)</f>
        <v>0</v>
      </c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</row>
    <row r="96" spans="1:33" s="37" customFormat="1" x14ac:dyDescent="0.25">
      <c r="A96" s="16"/>
      <c r="B96" s="38" t="s">
        <v>6</v>
      </c>
      <c r="C96" s="18">
        <f>'Monthly Arrest - 60+'!I96</f>
        <v>0</v>
      </c>
      <c r="D96" s="18">
        <f>'Monthly Arrest - 60+'!J96</f>
        <v>0</v>
      </c>
      <c r="E96" s="18">
        <f>'Monthly Arrest - 60+'!K96</f>
        <v>0</v>
      </c>
      <c r="F96" s="19">
        <f t="shared" si="21"/>
        <v>0</v>
      </c>
      <c r="G96" s="18">
        <f>'Monthly Arrest - 60+'!V96</f>
        <v>0</v>
      </c>
      <c r="H96" s="18">
        <f>'Monthly Arrest - 60+'!W96</f>
        <v>0</v>
      </c>
      <c r="I96" s="18">
        <f>'Monthly Arrest - 60+'!X96</f>
        <v>0</v>
      </c>
      <c r="J96" s="19">
        <f t="shared" si="22"/>
        <v>0</v>
      </c>
      <c r="K96" s="35"/>
      <c r="L96" s="20">
        <f>SUM(C96:J96)+SUM('[1]Arrest 25 - 59'!C90:I90)+SUM('[1]Arrest 18 - 24'!C90:I90)+SUM('[1]Arrest - under 18'!C90:H90)</f>
        <v>0</v>
      </c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</row>
    <row r="97" spans="1:33" s="37" customFormat="1" x14ac:dyDescent="0.25">
      <c r="A97" s="21" t="s">
        <v>50</v>
      </c>
      <c r="B97" s="39" t="s">
        <v>5</v>
      </c>
      <c r="C97" s="23">
        <f>'Monthly Arrest - 60+'!I97</f>
        <v>0</v>
      </c>
      <c r="D97" s="23">
        <f>'Monthly Arrest - 60+'!J97</f>
        <v>0</v>
      </c>
      <c r="E97" s="23">
        <f>'Monthly Arrest - 60+'!K97</f>
        <v>0</v>
      </c>
      <c r="F97" s="24">
        <f t="shared" si="21"/>
        <v>0</v>
      </c>
      <c r="G97" s="23">
        <f>'Monthly Arrest - 60+'!V97</f>
        <v>0</v>
      </c>
      <c r="H97" s="23">
        <f>'Monthly Arrest - 60+'!W97</f>
        <v>0</v>
      </c>
      <c r="I97" s="23">
        <f>'Monthly Arrest - 60+'!X97</f>
        <v>0</v>
      </c>
      <c r="J97" s="24">
        <f t="shared" si="22"/>
        <v>0</v>
      </c>
      <c r="K97" s="35"/>
      <c r="L97" s="20">
        <f>SUM(C97:J97)+SUM('[1]Arrest 25 - 59'!C91:I91)+SUM('[1]Arrest 18 - 24'!C91:I91)+SUM('[1]Arrest - under 18'!C91:H91)</f>
        <v>0</v>
      </c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</row>
    <row r="98" spans="1:33" s="37" customFormat="1" x14ac:dyDescent="0.25">
      <c r="A98" s="16"/>
      <c r="B98" s="38" t="s">
        <v>6</v>
      </c>
      <c r="C98" s="18">
        <f>'Monthly Arrest - 60+'!I98</f>
        <v>0</v>
      </c>
      <c r="D98" s="18">
        <f>'Monthly Arrest - 60+'!J98</f>
        <v>0</v>
      </c>
      <c r="E98" s="18">
        <f>'Monthly Arrest - 60+'!K98</f>
        <v>0</v>
      </c>
      <c r="F98" s="19">
        <f t="shared" si="21"/>
        <v>0</v>
      </c>
      <c r="G98" s="18">
        <f>'Monthly Arrest - 60+'!V98</f>
        <v>0</v>
      </c>
      <c r="H98" s="18">
        <f>'Monthly Arrest - 60+'!W98</f>
        <v>0</v>
      </c>
      <c r="I98" s="18">
        <f>'Monthly Arrest - 60+'!X98</f>
        <v>0</v>
      </c>
      <c r="J98" s="19">
        <f t="shared" si="22"/>
        <v>0</v>
      </c>
      <c r="K98" s="35"/>
      <c r="L98" s="20">
        <f>SUM(C98:J98)+SUM('[1]Arrest 25 - 59'!C92:I92)+SUM('[1]Arrest 18 - 24'!C92:I92)+SUM('[1]Arrest - under 18'!C92:H92)</f>
        <v>0</v>
      </c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</row>
    <row r="99" spans="1:33" s="37" customFormat="1" x14ac:dyDescent="0.25">
      <c r="A99" s="21" t="s">
        <v>51</v>
      </c>
      <c r="B99" s="39" t="s">
        <v>5</v>
      </c>
      <c r="C99" s="23">
        <f>'Monthly Arrest - 60+'!I99</f>
        <v>0</v>
      </c>
      <c r="D99" s="23">
        <f>'Monthly Arrest - 60+'!J99</f>
        <v>0</v>
      </c>
      <c r="E99" s="23">
        <f>'Monthly Arrest - 60+'!K99</f>
        <v>0</v>
      </c>
      <c r="F99" s="24">
        <f t="shared" si="21"/>
        <v>0</v>
      </c>
      <c r="G99" s="23">
        <f>'Monthly Arrest - 60+'!V99</f>
        <v>0</v>
      </c>
      <c r="H99" s="23">
        <f>'Monthly Arrest - 60+'!W99</f>
        <v>0</v>
      </c>
      <c r="I99" s="23">
        <f>'Monthly Arrest - 60+'!X99</f>
        <v>0</v>
      </c>
      <c r="J99" s="24">
        <f t="shared" si="22"/>
        <v>0</v>
      </c>
      <c r="K99" s="35"/>
      <c r="L99" s="20">
        <f>SUM(C99:J99)+SUM('[1]Arrest 25 - 59'!C93:I93)+SUM('[1]Arrest 18 - 24'!C93:I93)+SUM('[1]Arrest - under 18'!C93:H93)</f>
        <v>0</v>
      </c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</row>
    <row r="100" spans="1:33" s="36" customFormat="1" x14ac:dyDescent="0.25">
      <c r="A100" s="16"/>
      <c r="B100" s="38" t="s">
        <v>6</v>
      </c>
      <c r="C100" s="18">
        <f>'Monthly Arrest - 60+'!I100</f>
        <v>0</v>
      </c>
      <c r="D100" s="18">
        <f>'Monthly Arrest - 60+'!J100</f>
        <v>0</v>
      </c>
      <c r="E100" s="18">
        <f>'Monthly Arrest - 60+'!K100</f>
        <v>0</v>
      </c>
      <c r="F100" s="19">
        <f t="shared" si="21"/>
        <v>0</v>
      </c>
      <c r="G100" s="18">
        <f>'Monthly Arrest - 60+'!V100</f>
        <v>0</v>
      </c>
      <c r="H100" s="18">
        <f>'Monthly Arrest - 60+'!W100</f>
        <v>0</v>
      </c>
      <c r="I100" s="18">
        <f>'Monthly Arrest - 60+'!X100</f>
        <v>0</v>
      </c>
      <c r="J100" s="19">
        <f t="shared" si="22"/>
        <v>0</v>
      </c>
      <c r="K100" s="35"/>
      <c r="L100" s="20">
        <f>SUM(C100:J100)+SUM('[1]Arrest 25 - 59'!C94:I94)+SUM('[1]Arrest 18 - 24'!C94:I94)+SUM('[1]Arrest - under 18'!C94:H94)</f>
        <v>0</v>
      </c>
    </row>
    <row r="101" spans="1:33" s="36" customFormat="1" x14ac:dyDescent="0.25">
      <c r="A101" s="21" t="s">
        <v>52</v>
      </c>
      <c r="B101" s="39" t="s">
        <v>5</v>
      </c>
      <c r="C101" s="23">
        <f>'Monthly Arrest - 60+'!I101</f>
        <v>0</v>
      </c>
      <c r="D101" s="23">
        <f>'Monthly Arrest - 60+'!J101</f>
        <v>0</v>
      </c>
      <c r="E101" s="23">
        <f>'Monthly Arrest - 60+'!K101</f>
        <v>0</v>
      </c>
      <c r="F101" s="24">
        <f t="shared" si="21"/>
        <v>0</v>
      </c>
      <c r="G101" s="23">
        <f>'Monthly Arrest - 60+'!V101</f>
        <v>0</v>
      </c>
      <c r="H101" s="23">
        <f>'Monthly Arrest - 60+'!W101</f>
        <v>0</v>
      </c>
      <c r="I101" s="23">
        <f>'Monthly Arrest - 60+'!X101</f>
        <v>0</v>
      </c>
      <c r="J101" s="24">
        <f t="shared" si="22"/>
        <v>0</v>
      </c>
      <c r="K101" s="35"/>
      <c r="L101" s="20">
        <f>SUM(C101:J101)+SUM('[1]Arrest 25 - 59'!C95:I95)+SUM('[1]Arrest 18 - 24'!C95:I95)+SUM('[1]Arrest - under 18'!C95:H95)</f>
        <v>0</v>
      </c>
    </row>
    <row r="102" spans="1:33" s="36" customFormat="1" x14ac:dyDescent="0.25">
      <c r="A102" s="16"/>
      <c r="B102" s="38" t="s">
        <v>6</v>
      </c>
      <c r="C102" s="18">
        <f>'Monthly Arrest - 60+'!I102</f>
        <v>0</v>
      </c>
      <c r="D102" s="18">
        <f>'Monthly Arrest - 60+'!J102</f>
        <v>0</v>
      </c>
      <c r="E102" s="18">
        <f>'Monthly Arrest - 60+'!K102</f>
        <v>0</v>
      </c>
      <c r="F102" s="19">
        <f t="shared" si="21"/>
        <v>0</v>
      </c>
      <c r="G102" s="18">
        <f>'Monthly Arrest - 60+'!V102</f>
        <v>0</v>
      </c>
      <c r="H102" s="18">
        <f>'Monthly Arrest - 60+'!W102</f>
        <v>0</v>
      </c>
      <c r="I102" s="18">
        <f>'Monthly Arrest - 60+'!X102</f>
        <v>0</v>
      </c>
      <c r="J102" s="19">
        <f t="shared" si="22"/>
        <v>0</v>
      </c>
      <c r="K102" s="35"/>
      <c r="L102" s="20">
        <f>SUM(C102:J102)+SUM('[1]Arrest 25 - 59'!C96:I96)+SUM('[1]Arrest 18 - 24'!C96:I96)+SUM('[1]Arrest - under 18'!C96:H96)</f>
        <v>0</v>
      </c>
    </row>
    <row r="103" spans="1:33" s="36" customFormat="1" x14ac:dyDescent="0.25">
      <c r="A103" s="21" t="s">
        <v>53</v>
      </c>
      <c r="B103" s="39" t="s">
        <v>5</v>
      </c>
      <c r="C103" s="23">
        <f>'Monthly Arrest - 60+'!I103</f>
        <v>0</v>
      </c>
      <c r="D103" s="23">
        <f>'Monthly Arrest - 60+'!J103</f>
        <v>0</v>
      </c>
      <c r="E103" s="23">
        <f>'Monthly Arrest - 60+'!K103</f>
        <v>0</v>
      </c>
      <c r="F103" s="24">
        <f t="shared" si="21"/>
        <v>0</v>
      </c>
      <c r="G103" s="23">
        <f>'Monthly Arrest - 60+'!V103</f>
        <v>0</v>
      </c>
      <c r="H103" s="23">
        <f>'Monthly Arrest - 60+'!W103</f>
        <v>0</v>
      </c>
      <c r="I103" s="23">
        <f>'Monthly Arrest - 60+'!X103</f>
        <v>0</v>
      </c>
      <c r="J103" s="24">
        <f t="shared" si="22"/>
        <v>0</v>
      </c>
      <c r="K103" s="35"/>
      <c r="L103" s="20">
        <f>SUM(C103:J103)+SUM('[1]Arrest 25 - 59'!C97:I97)+SUM('[1]Arrest 18 - 24'!C97:I97)+SUM('[1]Arrest - under 18'!C97:H97)</f>
        <v>0</v>
      </c>
    </row>
    <row r="104" spans="1:33" s="36" customFormat="1" x14ac:dyDescent="0.25">
      <c r="A104" s="16"/>
      <c r="B104" s="38" t="s">
        <v>6</v>
      </c>
      <c r="C104" s="18">
        <f>'Monthly Arrest - 60+'!I104</f>
        <v>0</v>
      </c>
      <c r="D104" s="18">
        <f>'Monthly Arrest - 60+'!J104</f>
        <v>0</v>
      </c>
      <c r="E104" s="18">
        <f>'Monthly Arrest - 60+'!K104</f>
        <v>0</v>
      </c>
      <c r="F104" s="19">
        <f t="shared" si="21"/>
        <v>0</v>
      </c>
      <c r="G104" s="18">
        <f>'Monthly Arrest - 60+'!V104</f>
        <v>0</v>
      </c>
      <c r="H104" s="18">
        <f>'Monthly Arrest - 60+'!W104</f>
        <v>0</v>
      </c>
      <c r="I104" s="18">
        <f>'Monthly Arrest - 60+'!X104</f>
        <v>0</v>
      </c>
      <c r="J104" s="19">
        <f t="shared" si="22"/>
        <v>0</v>
      </c>
      <c r="K104" s="35"/>
      <c r="L104" s="20">
        <f>SUM(C104:J104)+SUM('[1]Arrest 25 - 59'!C98:I98)+SUM('[1]Arrest 18 - 24'!C98:I98)+SUM('[1]Arrest - under 18'!C98:H98)</f>
        <v>0</v>
      </c>
    </row>
    <row r="105" spans="1:33" s="36" customFormat="1" x14ac:dyDescent="0.25">
      <c r="A105" s="21" t="s">
        <v>54</v>
      </c>
      <c r="B105" s="39" t="s">
        <v>5</v>
      </c>
      <c r="C105" s="23">
        <f>'Monthly Arrest - 60+'!I105</f>
        <v>0</v>
      </c>
      <c r="D105" s="23">
        <f>'Monthly Arrest - 60+'!J105</f>
        <v>0</v>
      </c>
      <c r="E105" s="23">
        <f>'Monthly Arrest - 60+'!K105</f>
        <v>0</v>
      </c>
      <c r="F105" s="24">
        <f t="shared" si="21"/>
        <v>0</v>
      </c>
      <c r="G105" s="23">
        <f>'Monthly Arrest - 60+'!V105</f>
        <v>0</v>
      </c>
      <c r="H105" s="23">
        <f>'Monthly Arrest - 60+'!W105</f>
        <v>0</v>
      </c>
      <c r="I105" s="23">
        <f>'Monthly Arrest - 60+'!X105</f>
        <v>0</v>
      </c>
      <c r="J105" s="24">
        <f t="shared" si="22"/>
        <v>0</v>
      </c>
      <c r="K105" s="35"/>
      <c r="L105" s="20">
        <f>SUM(C105:J105)+SUM('[1]Arrest 25 - 59'!C99:I99)+SUM('[1]Arrest 18 - 24'!C99:I99)+SUM('[1]Arrest - under 18'!C99:H99)</f>
        <v>0</v>
      </c>
    </row>
    <row r="106" spans="1:33" s="36" customFormat="1" x14ac:dyDescent="0.25">
      <c r="A106" s="16"/>
      <c r="B106" s="38" t="s">
        <v>6</v>
      </c>
      <c r="C106" s="18">
        <f>'Monthly Arrest - 60+'!I106</f>
        <v>0</v>
      </c>
      <c r="D106" s="18">
        <f>'Monthly Arrest - 60+'!J106</f>
        <v>0</v>
      </c>
      <c r="E106" s="18">
        <f>'Monthly Arrest - 60+'!K106</f>
        <v>0</v>
      </c>
      <c r="F106" s="19">
        <f t="shared" si="21"/>
        <v>0</v>
      </c>
      <c r="G106" s="18">
        <f>'Monthly Arrest - 60+'!V106</f>
        <v>0</v>
      </c>
      <c r="H106" s="18">
        <f>'Monthly Arrest - 60+'!W106</f>
        <v>0</v>
      </c>
      <c r="I106" s="18">
        <f>'Monthly Arrest - 60+'!X106</f>
        <v>0</v>
      </c>
      <c r="J106" s="19">
        <f t="shared" si="22"/>
        <v>0</v>
      </c>
      <c r="K106" s="35"/>
      <c r="L106" s="20">
        <f>SUM(C106:J106)+SUM('[1]Arrest 25 - 59'!C100:I100)+SUM('[1]Arrest 18 - 24'!C100:I100)+SUM('[1]Arrest - under 18'!C100:H100)</f>
        <v>0</v>
      </c>
    </row>
    <row r="107" spans="1:33" s="36" customFormat="1" x14ac:dyDescent="0.25">
      <c r="A107" s="21" t="s">
        <v>55</v>
      </c>
      <c r="B107" s="39" t="s">
        <v>5</v>
      </c>
      <c r="C107" s="23">
        <f>'Monthly Arrest - 60+'!I107</f>
        <v>0</v>
      </c>
      <c r="D107" s="23">
        <f>'Monthly Arrest - 60+'!J107</f>
        <v>0</v>
      </c>
      <c r="E107" s="23">
        <f>'Monthly Arrest - 60+'!K107</f>
        <v>0</v>
      </c>
      <c r="F107" s="24">
        <f t="shared" si="21"/>
        <v>0</v>
      </c>
      <c r="G107" s="23">
        <f>'Monthly Arrest - 60+'!V107</f>
        <v>0</v>
      </c>
      <c r="H107" s="23">
        <f>'Monthly Arrest - 60+'!W107</f>
        <v>0</v>
      </c>
      <c r="I107" s="23">
        <f>'Monthly Arrest - 60+'!X107</f>
        <v>0</v>
      </c>
      <c r="J107" s="24">
        <f t="shared" si="22"/>
        <v>0</v>
      </c>
      <c r="K107" s="35"/>
      <c r="L107" s="20">
        <f>SUM(C107:J107)+SUM('[1]Arrest 25 - 59'!C101:I101)+SUM('[1]Arrest 18 - 24'!C101:I101)+SUM('[1]Arrest - under 18'!C101:H101)</f>
        <v>0</v>
      </c>
    </row>
    <row r="108" spans="1:33" s="36" customFormat="1" ht="15.75" thickBot="1" x14ac:dyDescent="0.3">
      <c r="A108" s="25"/>
      <c r="B108" s="40" t="s">
        <v>6</v>
      </c>
      <c r="C108" s="27">
        <f>'Monthly Arrest - 60+'!I108</f>
        <v>0</v>
      </c>
      <c r="D108" s="27">
        <f>'Monthly Arrest - 60+'!J108</f>
        <v>0</v>
      </c>
      <c r="E108" s="27">
        <f>'Monthly Arrest - 60+'!K108</f>
        <v>0</v>
      </c>
      <c r="F108" s="28">
        <f t="shared" si="21"/>
        <v>0</v>
      </c>
      <c r="G108" s="27">
        <f>'Monthly Arrest - 60+'!V108</f>
        <v>0</v>
      </c>
      <c r="H108" s="27">
        <f>'Monthly Arrest - 60+'!W108</f>
        <v>0</v>
      </c>
      <c r="I108" s="27">
        <f>'Monthly Arrest - 60+'!X108</f>
        <v>0</v>
      </c>
      <c r="J108" s="28">
        <f t="shared" si="22"/>
        <v>0</v>
      </c>
      <c r="K108" s="35"/>
      <c r="L108" s="29">
        <f>SUM(C108:J108)+SUM('[1]Arrest 25 - 59'!C102:I102)+SUM('[1]Arrest 18 - 24'!C102:I102)+SUM('[1]Arrest - under 18'!C102:H102)</f>
        <v>0</v>
      </c>
    </row>
    <row r="109" spans="1:33" s="36" customFormat="1" ht="15.75" thickTop="1" x14ac:dyDescent="0.25">
      <c r="A109" s="30" t="s">
        <v>56</v>
      </c>
      <c r="B109" s="31" t="s">
        <v>5</v>
      </c>
      <c r="C109" s="32">
        <f>C93+C95+C97+C99+C101+C103+C105+C107</f>
        <v>0</v>
      </c>
      <c r="D109" s="32">
        <f t="shared" ref="D109:F110" si="23">D93+D95+D97+D99+D101+D103+D105+D107</f>
        <v>0</v>
      </c>
      <c r="E109" s="32">
        <f t="shared" si="23"/>
        <v>0</v>
      </c>
      <c r="F109" s="59">
        <f t="shared" si="23"/>
        <v>0</v>
      </c>
      <c r="G109" s="32">
        <f>G93+G95+G97+G99+G101+G103+G105+G107</f>
        <v>0</v>
      </c>
      <c r="H109" s="32">
        <f t="shared" ref="H109:J110" si="24">H93+H95+H97+H99+H101+H103+H105+H107</f>
        <v>0</v>
      </c>
      <c r="I109" s="32">
        <f t="shared" si="24"/>
        <v>0</v>
      </c>
      <c r="J109" s="32">
        <f t="shared" si="24"/>
        <v>0</v>
      </c>
      <c r="K109" s="35"/>
      <c r="L109" s="9">
        <f>SUM(C109:J109)+SUM('[1]Arrest 25 - 59'!C103:I103)+SUM('[1]Arrest 18 - 24'!C103:I103)+SUM('[1]Arrest - under 18'!C103:H103)</f>
        <v>0</v>
      </c>
    </row>
    <row r="110" spans="1:33" s="36" customFormat="1" x14ac:dyDescent="0.25">
      <c r="A110" s="30"/>
      <c r="B110" s="31" t="s">
        <v>6</v>
      </c>
      <c r="C110" s="32">
        <f>C94+C96+C98+C100+C102+C104+C106+C108</f>
        <v>0</v>
      </c>
      <c r="D110" s="32">
        <f t="shared" si="23"/>
        <v>0</v>
      </c>
      <c r="E110" s="32">
        <f t="shared" si="23"/>
        <v>0</v>
      </c>
      <c r="F110" s="59">
        <f t="shared" si="23"/>
        <v>0</v>
      </c>
      <c r="G110" s="32">
        <f>G94+G96+G98+G100+G102+G104+G106+G108</f>
        <v>0</v>
      </c>
      <c r="H110" s="32">
        <f t="shared" si="24"/>
        <v>0</v>
      </c>
      <c r="I110" s="32">
        <f t="shared" si="24"/>
        <v>0</v>
      </c>
      <c r="J110" s="32">
        <f t="shared" si="24"/>
        <v>0</v>
      </c>
      <c r="K110" s="35"/>
      <c r="L110" s="9">
        <f>SUM(C110:J110)+SUM('[1]Arrest 25 - 59'!C104:I104)+SUM('[1]Arrest 18 - 24'!C104:I104)+SUM('[1]Arrest - under 18'!C104:H104)</f>
        <v>0</v>
      </c>
    </row>
    <row r="111" spans="1:33" s="36" customFormat="1" x14ac:dyDescent="0.25">
      <c r="A111" s="33"/>
      <c r="B111" s="39"/>
      <c r="C111" s="23"/>
      <c r="D111" s="23"/>
      <c r="E111" s="23"/>
      <c r="F111" s="23"/>
      <c r="G111" s="23"/>
      <c r="H111" s="23"/>
      <c r="I111" s="23"/>
      <c r="J111" s="23"/>
      <c r="K111" s="35"/>
      <c r="L111" s="56"/>
    </row>
    <row r="112" spans="1:33" s="10" customFormat="1" x14ac:dyDescent="0.25">
      <c r="A112" s="49" t="s">
        <v>57</v>
      </c>
      <c r="B112" s="55"/>
      <c r="C112" s="51" t="s">
        <v>1</v>
      </c>
      <c r="D112" s="51"/>
      <c r="E112" s="51"/>
      <c r="F112" s="51"/>
      <c r="G112" s="51" t="s">
        <v>2</v>
      </c>
      <c r="H112" s="51"/>
      <c r="I112" s="51"/>
      <c r="J112" s="51"/>
      <c r="K112" s="8"/>
      <c r="L112" s="9" t="s">
        <v>3</v>
      </c>
    </row>
    <row r="113" spans="1:33" s="10" customFormat="1" ht="15.75" thickBot="1" x14ac:dyDescent="0.3">
      <c r="A113" s="5"/>
      <c r="B113" s="6"/>
      <c r="C113" s="7" t="s">
        <v>66</v>
      </c>
      <c r="D113" s="7" t="s">
        <v>69</v>
      </c>
      <c r="E113" s="7" t="s">
        <v>70</v>
      </c>
      <c r="F113" s="7" t="s">
        <v>63</v>
      </c>
      <c r="G113" s="7" t="s">
        <v>66</v>
      </c>
      <c r="H113" s="7" t="s">
        <v>69</v>
      </c>
      <c r="I113" s="7" t="s">
        <v>70</v>
      </c>
      <c r="J113" s="7" t="s">
        <v>63</v>
      </c>
      <c r="K113" s="8"/>
      <c r="L113" s="9"/>
    </row>
    <row r="114" spans="1:33" s="36" customFormat="1" ht="15.75" thickTop="1" x14ac:dyDescent="0.25">
      <c r="A114" s="11" t="s">
        <v>58</v>
      </c>
      <c r="B114" s="12" t="s">
        <v>5</v>
      </c>
      <c r="C114" s="13">
        <f>'Monthly Arrest - 60+'!I114</f>
        <v>0</v>
      </c>
      <c r="D114" s="13">
        <f>'Monthly Arrest - 60+'!J114</f>
        <v>0</v>
      </c>
      <c r="E114" s="13">
        <f>'Monthly Arrest - 60+'!K114</f>
        <v>0</v>
      </c>
      <c r="F114" s="14">
        <f t="shared" ref="F114:F117" si="25">SUM(C114:E114)</f>
        <v>0</v>
      </c>
      <c r="G114" s="13">
        <f>'Monthly Arrest - 60+'!V114</f>
        <v>0</v>
      </c>
      <c r="H114" s="13">
        <f>'Monthly Arrest - 60+'!W114</f>
        <v>0</v>
      </c>
      <c r="I114" s="13">
        <f>'Monthly Arrest - 60+'!X114</f>
        <v>0</v>
      </c>
      <c r="J114" s="14">
        <f t="shared" ref="J114:J117" si="26">SUM(G114:I114)</f>
        <v>0</v>
      </c>
      <c r="K114" s="35"/>
      <c r="L114" s="15">
        <f>SUM(C114:J114)+SUM('[1]Arrest 25 - 59'!C107:I107)+SUM('[1]Arrest 18 - 24'!C107:I107)+SUM('[1]Arrest - under 18'!C107:H107)</f>
        <v>0</v>
      </c>
    </row>
    <row r="115" spans="1:33" s="36" customFormat="1" x14ac:dyDescent="0.25">
      <c r="A115" s="16"/>
      <c r="B115" s="17" t="s">
        <v>6</v>
      </c>
      <c r="C115" s="18">
        <f>'Monthly Arrest - 60+'!I115</f>
        <v>0</v>
      </c>
      <c r="D115" s="18">
        <f>'Monthly Arrest - 60+'!J115</f>
        <v>0</v>
      </c>
      <c r="E115" s="18">
        <f>'Monthly Arrest - 60+'!K115</f>
        <v>0</v>
      </c>
      <c r="F115" s="19">
        <f t="shared" si="25"/>
        <v>0</v>
      </c>
      <c r="G115" s="18">
        <f>'Monthly Arrest - 60+'!V115</f>
        <v>0</v>
      </c>
      <c r="H115" s="18">
        <f>'Monthly Arrest - 60+'!W115</f>
        <v>0</v>
      </c>
      <c r="I115" s="18">
        <f>'Monthly Arrest - 60+'!X115</f>
        <v>0</v>
      </c>
      <c r="J115" s="19">
        <f t="shared" si="26"/>
        <v>0</v>
      </c>
      <c r="K115" s="35"/>
      <c r="L115" s="20">
        <f>SUM(C115:J115)+SUM('[1]Arrest 25 - 59'!C108:I108)+SUM('[1]Arrest 18 - 24'!C108:I108)+SUM('[1]Arrest - under 18'!C108:H108)</f>
        <v>0</v>
      </c>
    </row>
    <row r="116" spans="1:33" s="36" customFormat="1" x14ac:dyDescent="0.25">
      <c r="A116" s="21" t="s">
        <v>59</v>
      </c>
      <c r="B116" s="22" t="s">
        <v>5</v>
      </c>
      <c r="C116" s="23">
        <f>'Monthly Arrest - 60+'!I116</f>
        <v>0</v>
      </c>
      <c r="D116" s="23">
        <f>'Monthly Arrest - 60+'!J116</f>
        <v>0</v>
      </c>
      <c r="E116" s="23">
        <f>'Monthly Arrest - 60+'!K116</f>
        <v>0</v>
      </c>
      <c r="F116" s="24">
        <f t="shared" si="25"/>
        <v>0</v>
      </c>
      <c r="G116" s="23">
        <f>'Monthly Arrest - 60+'!V116</f>
        <v>0</v>
      </c>
      <c r="H116" s="23">
        <f>'Monthly Arrest - 60+'!W116</f>
        <v>0</v>
      </c>
      <c r="I116" s="23">
        <f>'Monthly Arrest - 60+'!X116</f>
        <v>0</v>
      </c>
      <c r="J116" s="24">
        <f t="shared" si="26"/>
        <v>0</v>
      </c>
      <c r="K116" s="35"/>
      <c r="L116" s="20">
        <f>SUM(C116:J116)+SUM('[1]Arrest 25 - 59'!C109:I109)+SUM('[1]Arrest 18 - 24'!C109:I109)+SUM('[1]Arrest - under 18'!C109:H109)</f>
        <v>0</v>
      </c>
    </row>
    <row r="117" spans="1:33" s="36" customFormat="1" ht="15.75" thickBot="1" x14ac:dyDescent="0.3">
      <c r="A117" s="25"/>
      <c r="B117" s="26" t="s">
        <v>6</v>
      </c>
      <c r="C117" s="27">
        <f>'Monthly Arrest - 60+'!I117</f>
        <v>0</v>
      </c>
      <c r="D117" s="27">
        <f>'Monthly Arrest - 60+'!J117</f>
        <v>0</v>
      </c>
      <c r="E117" s="27">
        <f>'Monthly Arrest - 60+'!K117</f>
        <v>0</v>
      </c>
      <c r="F117" s="28">
        <f t="shared" si="25"/>
        <v>0</v>
      </c>
      <c r="G117" s="27">
        <f>'Monthly Arrest - 60+'!V117</f>
        <v>0</v>
      </c>
      <c r="H117" s="27">
        <f>'Monthly Arrest - 60+'!W117</f>
        <v>0</v>
      </c>
      <c r="I117" s="27">
        <f>'Monthly Arrest - 60+'!X117</f>
        <v>0</v>
      </c>
      <c r="J117" s="28">
        <f t="shared" si="26"/>
        <v>0</v>
      </c>
      <c r="K117" s="35"/>
      <c r="L117" s="29">
        <f>SUM(C117:J117)+SUM('[1]Arrest 25 - 59'!C110:I110)+SUM('[1]Arrest 18 - 24'!C110:I110)+SUM('[1]Arrest - under 18'!C110:H110)</f>
        <v>0</v>
      </c>
    </row>
    <row r="118" spans="1:33" ht="15.75" thickTop="1" x14ac:dyDescent="0.25">
      <c r="A118" s="57" t="s">
        <v>60</v>
      </c>
      <c r="B118" s="46" t="s">
        <v>5</v>
      </c>
      <c r="C118" s="43">
        <f>C114+C116</f>
        <v>0</v>
      </c>
      <c r="D118" s="43">
        <f t="shared" ref="D118:F119" si="27">D114+D116</f>
        <v>0</v>
      </c>
      <c r="E118" s="43">
        <f t="shared" si="27"/>
        <v>0</v>
      </c>
      <c r="F118" s="54">
        <f t="shared" si="27"/>
        <v>0</v>
      </c>
      <c r="G118" s="43">
        <f>G114+G116</f>
        <v>0</v>
      </c>
      <c r="H118" s="43">
        <f t="shared" ref="H118:J119" si="28">H114+H116</f>
        <v>0</v>
      </c>
      <c r="I118" s="43">
        <f t="shared" si="28"/>
        <v>0</v>
      </c>
      <c r="J118" s="43">
        <f t="shared" si="28"/>
        <v>0</v>
      </c>
      <c r="L118" s="9">
        <f>SUM(C118:J118)+SUM('[1]Arrest 25 - 59'!C111:I111)+SUM('[1]Arrest 18 - 24'!C111:I111)+SUM('[1]Arrest - under 18'!C111:H111)</f>
        <v>0</v>
      </c>
    </row>
    <row r="119" spans="1:33" x14ac:dyDescent="0.25">
      <c r="A119" s="41"/>
      <c r="B119" s="46" t="s">
        <v>6</v>
      </c>
      <c r="C119" s="43">
        <f>C115+C117</f>
        <v>0</v>
      </c>
      <c r="D119" s="43">
        <f t="shared" si="27"/>
        <v>0</v>
      </c>
      <c r="E119" s="43">
        <f t="shared" si="27"/>
        <v>0</v>
      </c>
      <c r="F119" s="54">
        <f t="shared" si="27"/>
        <v>0</v>
      </c>
      <c r="G119" s="43">
        <f>G115+G117</f>
        <v>0</v>
      </c>
      <c r="H119" s="43">
        <f t="shared" si="28"/>
        <v>0</v>
      </c>
      <c r="I119" s="43">
        <f t="shared" si="28"/>
        <v>0</v>
      </c>
      <c r="J119" s="43">
        <f t="shared" si="28"/>
        <v>0</v>
      </c>
      <c r="L119" s="9">
        <f>SUM(C119:J119)+SUM('[1]Arrest 25 - 59'!C112:I112)+SUM('[1]Arrest 18 - 24'!C112:I112)+SUM('[1]Arrest - under 18'!C112:H112)</f>
        <v>0</v>
      </c>
    </row>
    <row r="120" spans="1:33" s="3" customFormat="1" x14ac:dyDescent="0.25">
      <c r="A120" s="44"/>
      <c r="B120" s="47"/>
      <c r="C120" s="48"/>
      <c r="D120" s="48"/>
      <c r="E120" s="48"/>
      <c r="F120" s="48"/>
      <c r="G120" s="48"/>
      <c r="H120" s="48"/>
      <c r="I120" s="48"/>
      <c r="J120" s="48"/>
      <c r="L120" s="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</sheetData>
  <pageMargins left="0.7" right="0.7" top="0.75" bottom="0.75" header="0.3" footer="0.3"/>
  <pageSetup scale="71" orientation="portrait" r:id="rId1"/>
  <headerFooter>
    <oddHeader>&amp;C2017 Adult Arrests
60+ Years of Age</oddHead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G120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7.5703125" style="58" customWidth="1"/>
    <col min="2" max="2" width="9.140625" style="2"/>
    <col min="3" max="10" width="10.140625" style="3" customWidth="1"/>
    <col min="11" max="11" width="9.140625" style="3"/>
    <col min="12" max="12" width="9.140625" style="4"/>
    <col min="13" max="16384" width="9.140625" style="2"/>
  </cols>
  <sheetData>
    <row r="1" spans="1:12" ht="15.75" x14ac:dyDescent="0.25">
      <c r="A1" s="1" t="s">
        <v>89</v>
      </c>
    </row>
    <row r="2" spans="1:12" s="10" customFormat="1" x14ac:dyDescent="0.25">
      <c r="A2" s="5" t="s">
        <v>0</v>
      </c>
      <c r="B2" s="6"/>
      <c r="C2" s="7" t="s">
        <v>1</v>
      </c>
      <c r="D2" s="7"/>
      <c r="E2" s="7"/>
      <c r="F2" s="7"/>
      <c r="G2" s="7" t="s">
        <v>2</v>
      </c>
      <c r="H2" s="7"/>
      <c r="I2" s="7"/>
      <c r="J2" s="7"/>
      <c r="K2" s="8"/>
      <c r="L2" s="9" t="s">
        <v>3</v>
      </c>
    </row>
    <row r="3" spans="1:12" s="10" customFormat="1" ht="15.75" thickBot="1" x14ac:dyDescent="0.3">
      <c r="A3" s="5"/>
      <c r="B3" s="6"/>
      <c r="C3" s="7" t="s">
        <v>71</v>
      </c>
      <c r="D3" s="7" t="s">
        <v>72</v>
      </c>
      <c r="E3" s="7" t="s">
        <v>73</v>
      </c>
      <c r="F3" s="7" t="s">
        <v>64</v>
      </c>
      <c r="G3" s="7" t="s">
        <v>71</v>
      </c>
      <c r="H3" s="7" t="s">
        <v>72</v>
      </c>
      <c r="I3" s="7" t="s">
        <v>73</v>
      </c>
      <c r="J3" s="7" t="s">
        <v>64</v>
      </c>
      <c r="K3" s="8"/>
      <c r="L3" s="9"/>
    </row>
    <row r="4" spans="1:12" ht="15.75" thickTop="1" x14ac:dyDescent="0.25">
      <c r="A4" s="11" t="s">
        <v>4</v>
      </c>
      <c r="B4" s="12" t="s">
        <v>5</v>
      </c>
      <c r="C4" s="13">
        <f>'Monthly Arrest - 60+'!L4</f>
        <v>0</v>
      </c>
      <c r="D4" s="13">
        <f>'Monthly Arrest - 60+'!M4</f>
        <v>0</v>
      </c>
      <c r="E4" s="13">
        <f>'Monthly Arrest - 60+'!N4</f>
        <v>0</v>
      </c>
      <c r="F4" s="14">
        <f>SUM(C4:E4)</f>
        <v>0</v>
      </c>
      <c r="G4" s="13">
        <f>'Monthly Arrest - 60+'!Y4</f>
        <v>0</v>
      </c>
      <c r="H4" s="13">
        <f>'Monthly Arrest - 60+'!Z4</f>
        <v>0</v>
      </c>
      <c r="I4" s="13">
        <f>'Monthly Arrest - 60+'!AA4</f>
        <v>0</v>
      </c>
      <c r="J4" s="14">
        <f>SUM(G4:I4)</f>
        <v>0</v>
      </c>
      <c r="L4" s="15">
        <f>SUM(C4:J4)+SUM('[1]Arrest 25 - 59'!C3:I3)+SUM('[1]Arrest 18 - 24'!C3:I3)+SUM('[1]Arrest - under 18'!C3:H3)</f>
        <v>0</v>
      </c>
    </row>
    <row r="5" spans="1:12" x14ac:dyDescent="0.25">
      <c r="A5" s="16"/>
      <c r="B5" s="17" t="s">
        <v>6</v>
      </c>
      <c r="C5" s="18">
        <f>'Monthly Arrest - 60+'!L5</f>
        <v>0</v>
      </c>
      <c r="D5" s="18">
        <f>'Monthly Arrest - 60+'!M5</f>
        <v>0</v>
      </c>
      <c r="E5" s="18">
        <f>'Monthly Arrest - 60+'!N5</f>
        <v>0</v>
      </c>
      <c r="F5" s="19">
        <f t="shared" ref="F5:F21" si="0">SUM(C5:E5)</f>
        <v>0</v>
      </c>
      <c r="G5" s="18">
        <f>'Monthly Arrest - 60+'!Y5</f>
        <v>0</v>
      </c>
      <c r="H5" s="18">
        <f>'Monthly Arrest - 60+'!Z5</f>
        <v>0</v>
      </c>
      <c r="I5" s="18">
        <f>'Monthly Arrest - 60+'!AA5</f>
        <v>0</v>
      </c>
      <c r="J5" s="19">
        <f t="shared" ref="J5:J21" si="1">SUM(G5:I5)</f>
        <v>0</v>
      </c>
      <c r="L5" s="20">
        <f>SUM(C5:J5)+SUM('[1]Arrest 25 - 59'!C4:I4)+SUM('[1]Arrest 18 - 24'!C4:I4)+SUM('[1]Arrest - under 18'!C4:H4)</f>
        <v>0</v>
      </c>
    </row>
    <row r="6" spans="1:12" x14ac:dyDescent="0.25">
      <c r="A6" s="21" t="s">
        <v>7</v>
      </c>
      <c r="B6" s="22" t="s">
        <v>5</v>
      </c>
      <c r="C6" s="23">
        <f>'Monthly Arrest - 60+'!L6</f>
        <v>0</v>
      </c>
      <c r="D6" s="23">
        <f>'Monthly Arrest - 60+'!M6</f>
        <v>0</v>
      </c>
      <c r="E6" s="23">
        <f>'Monthly Arrest - 60+'!N6</f>
        <v>0</v>
      </c>
      <c r="F6" s="24">
        <f t="shared" si="0"/>
        <v>0</v>
      </c>
      <c r="G6" s="23">
        <f>'Monthly Arrest - 60+'!Y6</f>
        <v>0</v>
      </c>
      <c r="H6" s="23">
        <f>'Monthly Arrest - 60+'!Z6</f>
        <v>0</v>
      </c>
      <c r="I6" s="23">
        <f>'Monthly Arrest - 60+'!AA6</f>
        <v>0</v>
      </c>
      <c r="J6" s="24">
        <f t="shared" si="1"/>
        <v>0</v>
      </c>
      <c r="L6" s="20">
        <f>SUM(C6:J6)+SUM('[1]Arrest 25 - 59'!C5:I5)+SUM('[1]Arrest 18 - 24'!C5:I5)+SUM('[1]Arrest - under 18'!C5:H5)</f>
        <v>0</v>
      </c>
    </row>
    <row r="7" spans="1:12" x14ac:dyDescent="0.25">
      <c r="A7" s="16"/>
      <c r="B7" s="17" t="s">
        <v>6</v>
      </c>
      <c r="C7" s="18">
        <f>'Monthly Arrest - 60+'!L7</f>
        <v>0</v>
      </c>
      <c r="D7" s="18">
        <f>'Monthly Arrest - 60+'!M7</f>
        <v>0</v>
      </c>
      <c r="E7" s="18">
        <f>'Monthly Arrest - 60+'!N7</f>
        <v>0</v>
      </c>
      <c r="F7" s="19">
        <f t="shared" si="0"/>
        <v>0</v>
      </c>
      <c r="G7" s="18">
        <f>'Monthly Arrest - 60+'!Y7</f>
        <v>0</v>
      </c>
      <c r="H7" s="18">
        <f>'Monthly Arrest - 60+'!Z7</f>
        <v>0</v>
      </c>
      <c r="I7" s="18">
        <f>'Monthly Arrest - 60+'!AA7</f>
        <v>0</v>
      </c>
      <c r="J7" s="19">
        <f t="shared" si="1"/>
        <v>0</v>
      </c>
      <c r="L7" s="20">
        <f>SUM(C7:J7)+SUM('[1]Arrest 25 - 59'!C6:I6)+SUM('[1]Arrest 18 - 24'!C6:I6)+SUM('[1]Arrest - under 18'!C6:H6)</f>
        <v>0</v>
      </c>
    </row>
    <row r="8" spans="1:12" x14ac:dyDescent="0.25">
      <c r="A8" s="21" t="s">
        <v>8</v>
      </c>
      <c r="B8" s="22" t="s">
        <v>5</v>
      </c>
      <c r="C8" s="23">
        <f>'Monthly Arrest - 60+'!L8</f>
        <v>0</v>
      </c>
      <c r="D8" s="23">
        <f>'Monthly Arrest - 60+'!M8</f>
        <v>0</v>
      </c>
      <c r="E8" s="23">
        <f>'Monthly Arrest - 60+'!N8</f>
        <v>0</v>
      </c>
      <c r="F8" s="24">
        <f t="shared" si="0"/>
        <v>0</v>
      </c>
      <c r="G8" s="23">
        <f>'Monthly Arrest - 60+'!Y8</f>
        <v>0</v>
      </c>
      <c r="H8" s="23">
        <f>'Monthly Arrest - 60+'!Z8</f>
        <v>0</v>
      </c>
      <c r="I8" s="23">
        <f>'Monthly Arrest - 60+'!AA8</f>
        <v>0</v>
      </c>
      <c r="J8" s="24">
        <f t="shared" si="1"/>
        <v>0</v>
      </c>
      <c r="L8" s="20">
        <f>SUM(C8:J8)+SUM('[1]Arrest 25 - 59'!C7:I7)+SUM('[1]Arrest 18 - 24'!C7:I7)+SUM('[1]Arrest - under 18'!C7:H7)</f>
        <v>0</v>
      </c>
    </row>
    <row r="9" spans="1:12" x14ac:dyDescent="0.25">
      <c r="A9" s="16"/>
      <c r="B9" s="17" t="s">
        <v>6</v>
      </c>
      <c r="C9" s="18">
        <f>'Monthly Arrest - 60+'!L9</f>
        <v>0</v>
      </c>
      <c r="D9" s="18">
        <f>'Monthly Arrest - 60+'!M9</f>
        <v>0</v>
      </c>
      <c r="E9" s="18">
        <f>'Monthly Arrest - 60+'!N9</f>
        <v>0</v>
      </c>
      <c r="F9" s="19">
        <f t="shared" si="0"/>
        <v>0</v>
      </c>
      <c r="G9" s="18">
        <f>'Monthly Arrest - 60+'!Y9</f>
        <v>0</v>
      </c>
      <c r="H9" s="18">
        <f>'Monthly Arrest - 60+'!Z9</f>
        <v>0</v>
      </c>
      <c r="I9" s="18">
        <f>'Monthly Arrest - 60+'!AA9</f>
        <v>0</v>
      </c>
      <c r="J9" s="19">
        <f t="shared" si="1"/>
        <v>0</v>
      </c>
      <c r="L9" s="20">
        <f>SUM(C9:J9)+SUM('[1]Arrest 25 - 59'!C8:I8)+SUM('[1]Arrest 18 - 24'!C8:I8)+SUM('[1]Arrest - under 18'!C8:H8)</f>
        <v>0</v>
      </c>
    </row>
    <row r="10" spans="1:12" x14ac:dyDescent="0.25">
      <c r="A10" s="21" t="s">
        <v>9</v>
      </c>
      <c r="B10" s="22" t="s">
        <v>5</v>
      </c>
      <c r="C10" s="23">
        <f>'Monthly Arrest - 60+'!L10</f>
        <v>0</v>
      </c>
      <c r="D10" s="23">
        <f>'Monthly Arrest - 60+'!M10</f>
        <v>0</v>
      </c>
      <c r="E10" s="23">
        <f>'Monthly Arrest - 60+'!N10</f>
        <v>0</v>
      </c>
      <c r="F10" s="24">
        <f t="shared" si="0"/>
        <v>0</v>
      </c>
      <c r="G10" s="23">
        <f>'Monthly Arrest - 60+'!Y10</f>
        <v>0</v>
      </c>
      <c r="H10" s="23">
        <f>'Monthly Arrest - 60+'!Z10</f>
        <v>0</v>
      </c>
      <c r="I10" s="23">
        <f>'Monthly Arrest - 60+'!AA10</f>
        <v>0</v>
      </c>
      <c r="J10" s="24">
        <f t="shared" si="1"/>
        <v>0</v>
      </c>
      <c r="L10" s="20">
        <f>SUM(C10:J10)+SUM('[1]Arrest 25 - 59'!C9:I9)+SUM('[1]Arrest 18 - 24'!C9:I9)+SUM('[1]Arrest - under 18'!C9:H9)</f>
        <v>0</v>
      </c>
    </row>
    <row r="11" spans="1:12" x14ac:dyDescent="0.25">
      <c r="A11" s="16"/>
      <c r="B11" s="17" t="s">
        <v>6</v>
      </c>
      <c r="C11" s="18">
        <f>'Monthly Arrest - 60+'!L11</f>
        <v>0</v>
      </c>
      <c r="D11" s="18">
        <f>'Monthly Arrest - 60+'!M11</f>
        <v>0</v>
      </c>
      <c r="E11" s="18">
        <f>'Monthly Arrest - 60+'!N11</f>
        <v>0</v>
      </c>
      <c r="F11" s="19">
        <f t="shared" si="0"/>
        <v>0</v>
      </c>
      <c r="G11" s="18">
        <f>'Monthly Arrest - 60+'!Y11</f>
        <v>0</v>
      </c>
      <c r="H11" s="18">
        <f>'Monthly Arrest - 60+'!Z11</f>
        <v>0</v>
      </c>
      <c r="I11" s="18">
        <f>'Monthly Arrest - 60+'!AA11</f>
        <v>0</v>
      </c>
      <c r="J11" s="19">
        <f t="shared" si="1"/>
        <v>0</v>
      </c>
      <c r="L11" s="20">
        <f>SUM(C11:J11)+SUM('[1]Arrest 25 - 59'!C10:I10)+SUM('[1]Arrest 18 - 24'!C10:I10)+SUM('[1]Arrest - under 18'!C10:H10)</f>
        <v>0</v>
      </c>
    </row>
    <row r="12" spans="1:12" x14ac:dyDescent="0.25">
      <c r="A12" s="21" t="s">
        <v>10</v>
      </c>
      <c r="B12" s="22" t="s">
        <v>5</v>
      </c>
      <c r="C12" s="23">
        <f>'Monthly Arrest - 60+'!L12</f>
        <v>0</v>
      </c>
      <c r="D12" s="23">
        <f>'Monthly Arrest - 60+'!M12</f>
        <v>0</v>
      </c>
      <c r="E12" s="23">
        <f>'Monthly Arrest - 60+'!N12</f>
        <v>0</v>
      </c>
      <c r="F12" s="24">
        <f t="shared" si="0"/>
        <v>0</v>
      </c>
      <c r="G12" s="23">
        <f>'Monthly Arrest - 60+'!Y12</f>
        <v>0</v>
      </c>
      <c r="H12" s="23">
        <f>'Monthly Arrest - 60+'!Z12</f>
        <v>0</v>
      </c>
      <c r="I12" s="23">
        <f>'Monthly Arrest - 60+'!AA12</f>
        <v>0</v>
      </c>
      <c r="J12" s="24">
        <f t="shared" si="1"/>
        <v>0</v>
      </c>
      <c r="L12" s="20">
        <f>SUM(C12:J12)+SUM('[1]Arrest 25 - 59'!C11:I11)+SUM('[1]Arrest 18 - 24'!C11:I11)+SUM('[1]Arrest - under 18'!C11:H11)</f>
        <v>0</v>
      </c>
    </row>
    <row r="13" spans="1:12" x14ac:dyDescent="0.25">
      <c r="A13" s="16"/>
      <c r="B13" s="17" t="s">
        <v>6</v>
      </c>
      <c r="C13" s="18">
        <f>'Monthly Arrest - 60+'!L13</f>
        <v>0</v>
      </c>
      <c r="D13" s="18">
        <f>'Monthly Arrest - 60+'!M13</f>
        <v>0</v>
      </c>
      <c r="E13" s="18">
        <f>'Monthly Arrest - 60+'!N13</f>
        <v>0</v>
      </c>
      <c r="F13" s="19">
        <f t="shared" si="0"/>
        <v>0</v>
      </c>
      <c r="G13" s="18">
        <f>'Monthly Arrest - 60+'!Y13</f>
        <v>0</v>
      </c>
      <c r="H13" s="18">
        <f>'Monthly Arrest - 60+'!Z13</f>
        <v>0</v>
      </c>
      <c r="I13" s="18">
        <f>'Monthly Arrest - 60+'!AA13</f>
        <v>0</v>
      </c>
      <c r="J13" s="19">
        <f t="shared" si="1"/>
        <v>0</v>
      </c>
      <c r="L13" s="20">
        <f>SUM(C13:J13)+SUM('[1]Arrest 25 - 59'!C12:I12)+SUM('[1]Arrest 18 - 24'!C12:I12)+SUM('[1]Arrest - under 18'!C12:H12)</f>
        <v>0</v>
      </c>
    </row>
    <row r="14" spans="1:12" x14ac:dyDescent="0.25">
      <c r="A14" s="21" t="s">
        <v>11</v>
      </c>
      <c r="B14" s="22" t="s">
        <v>5</v>
      </c>
      <c r="C14" s="23">
        <f>'Monthly Arrest - 60+'!L14</f>
        <v>0</v>
      </c>
      <c r="D14" s="23">
        <f>'Monthly Arrest - 60+'!M14</f>
        <v>0</v>
      </c>
      <c r="E14" s="23">
        <f>'Monthly Arrest - 60+'!N14</f>
        <v>0</v>
      </c>
      <c r="F14" s="24">
        <f t="shared" si="0"/>
        <v>0</v>
      </c>
      <c r="G14" s="23">
        <f>'Monthly Arrest - 60+'!Y14</f>
        <v>0</v>
      </c>
      <c r="H14" s="23">
        <f>'Monthly Arrest - 60+'!Z14</f>
        <v>0</v>
      </c>
      <c r="I14" s="23">
        <f>'Monthly Arrest - 60+'!AA14</f>
        <v>0</v>
      </c>
      <c r="J14" s="24">
        <f t="shared" si="1"/>
        <v>0</v>
      </c>
      <c r="L14" s="20">
        <f>SUM(C14:J14)+SUM('[1]Arrest 25 - 59'!C13:I13)+SUM('[1]Arrest 18 - 24'!C13:I13)+SUM('[1]Arrest - under 18'!C13:H13)</f>
        <v>0</v>
      </c>
    </row>
    <row r="15" spans="1:12" x14ac:dyDescent="0.25">
      <c r="A15" s="16"/>
      <c r="B15" s="17" t="s">
        <v>6</v>
      </c>
      <c r="C15" s="18">
        <f>'Monthly Arrest - 60+'!L15</f>
        <v>0</v>
      </c>
      <c r="D15" s="18">
        <f>'Monthly Arrest - 60+'!M15</f>
        <v>0</v>
      </c>
      <c r="E15" s="18">
        <f>'Monthly Arrest - 60+'!N15</f>
        <v>0</v>
      </c>
      <c r="F15" s="19">
        <f t="shared" si="0"/>
        <v>0</v>
      </c>
      <c r="G15" s="18">
        <f>'Monthly Arrest - 60+'!Y15</f>
        <v>0</v>
      </c>
      <c r="H15" s="18">
        <f>'Monthly Arrest - 60+'!Z15</f>
        <v>0</v>
      </c>
      <c r="I15" s="18">
        <f>'Monthly Arrest - 60+'!AA15</f>
        <v>0</v>
      </c>
      <c r="J15" s="19">
        <f t="shared" si="1"/>
        <v>0</v>
      </c>
      <c r="L15" s="20">
        <f>SUM(C15:J15)+SUM('[1]Arrest 25 - 59'!C14:I14)+SUM('[1]Arrest 18 - 24'!C14:I14)+SUM('[1]Arrest - under 18'!C14:H14)</f>
        <v>0</v>
      </c>
    </row>
    <row r="16" spans="1:12" x14ac:dyDescent="0.25">
      <c r="A16" s="21" t="s">
        <v>12</v>
      </c>
      <c r="B16" s="22" t="s">
        <v>5</v>
      </c>
      <c r="C16" s="23">
        <f>'Monthly Arrest - 60+'!L16</f>
        <v>0</v>
      </c>
      <c r="D16" s="23">
        <f>'Monthly Arrest - 60+'!M16</f>
        <v>0</v>
      </c>
      <c r="E16" s="23">
        <f>'Monthly Arrest - 60+'!N16</f>
        <v>0</v>
      </c>
      <c r="F16" s="24">
        <f t="shared" si="0"/>
        <v>0</v>
      </c>
      <c r="G16" s="23">
        <f>'Monthly Arrest - 60+'!Y16</f>
        <v>0</v>
      </c>
      <c r="H16" s="23">
        <f>'Monthly Arrest - 60+'!Z16</f>
        <v>0</v>
      </c>
      <c r="I16" s="23">
        <f>'Monthly Arrest - 60+'!AA16</f>
        <v>0</v>
      </c>
      <c r="J16" s="24">
        <f t="shared" si="1"/>
        <v>0</v>
      </c>
      <c r="L16" s="20">
        <f>SUM(C16:J16)+SUM('[1]Arrest 25 - 59'!C15:I15)+SUM('[1]Arrest 18 - 24'!C15:I15)+SUM('[1]Arrest - under 18'!C15:H15)</f>
        <v>0</v>
      </c>
    </row>
    <row r="17" spans="1:33" x14ac:dyDescent="0.25">
      <c r="A17" s="16"/>
      <c r="B17" s="17" t="s">
        <v>6</v>
      </c>
      <c r="C17" s="18">
        <f>'Monthly Arrest - 60+'!L17</f>
        <v>0</v>
      </c>
      <c r="D17" s="18">
        <f>'Monthly Arrest - 60+'!M17</f>
        <v>0</v>
      </c>
      <c r="E17" s="18">
        <f>'Monthly Arrest - 60+'!N17</f>
        <v>0</v>
      </c>
      <c r="F17" s="19">
        <f t="shared" si="0"/>
        <v>0</v>
      </c>
      <c r="G17" s="18">
        <f>'Monthly Arrest - 60+'!Y17</f>
        <v>0</v>
      </c>
      <c r="H17" s="18">
        <f>'Monthly Arrest - 60+'!Z17</f>
        <v>0</v>
      </c>
      <c r="I17" s="18">
        <f>'Monthly Arrest - 60+'!AA17</f>
        <v>0</v>
      </c>
      <c r="J17" s="19">
        <f t="shared" si="1"/>
        <v>0</v>
      </c>
      <c r="L17" s="20">
        <f>SUM(C17:J17)+SUM('[1]Arrest 25 - 59'!C16:I16)+SUM('[1]Arrest 18 - 24'!C16:I16)+SUM('[1]Arrest - under 18'!C16:H16)</f>
        <v>0</v>
      </c>
    </row>
    <row r="18" spans="1:33" x14ac:dyDescent="0.25">
      <c r="A18" s="21" t="s">
        <v>13</v>
      </c>
      <c r="B18" s="22" t="s">
        <v>5</v>
      </c>
      <c r="C18" s="23">
        <f>'Monthly Arrest - 60+'!L18</f>
        <v>0</v>
      </c>
      <c r="D18" s="23">
        <f>'Monthly Arrest - 60+'!M18</f>
        <v>0</v>
      </c>
      <c r="E18" s="23">
        <f>'Monthly Arrest - 60+'!N18</f>
        <v>0</v>
      </c>
      <c r="F18" s="24">
        <f t="shared" si="0"/>
        <v>0</v>
      </c>
      <c r="G18" s="23">
        <f>'Monthly Arrest - 60+'!Y18</f>
        <v>0</v>
      </c>
      <c r="H18" s="23">
        <f>'Monthly Arrest - 60+'!Z18</f>
        <v>0</v>
      </c>
      <c r="I18" s="23">
        <f>'Monthly Arrest - 60+'!AA18</f>
        <v>0</v>
      </c>
      <c r="J18" s="24">
        <f t="shared" si="1"/>
        <v>0</v>
      </c>
      <c r="L18" s="20">
        <f>SUM(C18:J18)+SUM('[1]Arrest 25 - 59'!C17:I17)+SUM('[1]Arrest 18 - 24'!C17:I17)+SUM('[1]Arrest - under 18'!C17:H17)</f>
        <v>0</v>
      </c>
    </row>
    <row r="19" spans="1:33" x14ac:dyDescent="0.25">
      <c r="A19" s="16"/>
      <c r="B19" s="17" t="s">
        <v>6</v>
      </c>
      <c r="C19" s="18">
        <f>'Monthly Arrest - 60+'!L19</f>
        <v>0</v>
      </c>
      <c r="D19" s="18">
        <f>'Monthly Arrest - 60+'!M19</f>
        <v>0</v>
      </c>
      <c r="E19" s="18">
        <f>'Monthly Arrest - 60+'!N19</f>
        <v>0</v>
      </c>
      <c r="F19" s="19">
        <f t="shared" si="0"/>
        <v>0</v>
      </c>
      <c r="G19" s="18">
        <f>'Monthly Arrest - 60+'!Y19</f>
        <v>0</v>
      </c>
      <c r="H19" s="18">
        <f>'Monthly Arrest - 60+'!Z19</f>
        <v>0</v>
      </c>
      <c r="I19" s="18">
        <f>'Monthly Arrest - 60+'!AA19</f>
        <v>0</v>
      </c>
      <c r="J19" s="19">
        <f t="shared" si="1"/>
        <v>0</v>
      </c>
      <c r="L19" s="20">
        <f>SUM(C19:J19)+SUM('[1]Arrest 25 - 59'!C18:I18)+SUM('[1]Arrest 18 - 24'!C18:I18)+SUM('[1]Arrest - under 18'!C18:H18)</f>
        <v>0</v>
      </c>
    </row>
    <row r="20" spans="1:33" x14ac:dyDescent="0.25">
      <c r="A20" s="21" t="s">
        <v>14</v>
      </c>
      <c r="B20" s="22" t="s">
        <v>5</v>
      </c>
      <c r="C20" s="23">
        <f>'Monthly Arrest - 60+'!L20</f>
        <v>0</v>
      </c>
      <c r="D20" s="23">
        <f>'Monthly Arrest - 60+'!M20</f>
        <v>0</v>
      </c>
      <c r="E20" s="23">
        <f>'Monthly Arrest - 60+'!N20</f>
        <v>0</v>
      </c>
      <c r="F20" s="24">
        <f t="shared" si="0"/>
        <v>0</v>
      </c>
      <c r="G20" s="23">
        <f>'Monthly Arrest - 60+'!Y20</f>
        <v>0</v>
      </c>
      <c r="H20" s="23">
        <f>'Monthly Arrest - 60+'!Z20</f>
        <v>0</v>
      </c>
      <c r="I20" s="23">
        <f>'Monthly Arrest - 60+'!AA20</f>
        <v>0</v>
      </c>
      <c r="J20" s="24">
        <f t="shared" si="1"/>
        <v>0</v>
      </c>
      <c r="L20" s="20">
        <f>SUM(C20:J20)+SUM('[1]Arrest 25 - 59'!C19:I19)+SUM('[1]Arrest 18 - 24'!C19:I19)+SUM('[1]Arrest - under 18'!C19:H19)</f>
        <v>0</v>
      </c>
    </row>
    <row r="21" spans="1:33" ht="15.75" thickBot="1" x14ac:dyDescent="0.3">
      <c r="A21" s="25"/>
      <c r="B21" s="26" t="s">
        <v>6</v>
      </c>
      <c r="C21" s="27">
        <f>'Monthly Arrest - 60+'!L21</f>
        <v>0</v>
      </c>
      <c r="D21" s="27">
        <f>'Monthly Arrest - 60+'!M21</f>
        <v>0</v>
      </c>
      <c r="E21" s="27">
        <f>'Monthly Arrest - 60+'!N21</f>
        <v>0</v>
      </c>
      <c r="F21" s="28">
        <f t="shared" si="0"/>
        <v>0</v>
      </c>
      <c r="G21" s="27">
        <f>'Monthly Arrest - 60+'!Y21</f>
        <v>0</v>
      </c>
      <c r="H21" s="27">
        <f>'Monthly Arrest - 60+'!Z21</f>
        <v>0</v>
      </c>
      <c r="I21" s="27">
        <f>'Monthly Arrest - 60+'!AA21</f>
        <v>0</v>
      </c>
      <c r="J21" s="28">
        <f t="shared" si="1"/>
        <v>0</v>
      </c>
      <c r="L21" s="29">
        <f>SUM(C21:J21)+SUM('[1]Arrest 25 - 59'!C20:I20)+SUM('[1]Arrest 18 - 24'!C20:I20)+SUM('[1]Arrest - under 18'!C20:H20)</f>
        <v>0</v>
      </c>
    </row>
    <row r="22" spans="1:33" ht="15.75" thickTop="1" x14ac:dyDescent="0.25">
      <c r="A22" s="30" t="s">
        <v>15</v>
      </c>
      <c r="B22" s="31" t="s">
        <v>5</v>
      </c>
      <c r="C22" s="32">
        <f>SUM(C4+C6+C8+C10+C12+C14+C16+C18+C20)</f>
        <v>0</v>
      </c>
      <c r="D22" s="32">
        <f t="shared" ref="D22:F23" si="2">SUM(D4+D6+D8+D10+D12+D14+D16+D18+D20)</f>
        <v>0</v>
      </c>
      <c r="E22" s="32">
        <f t="shared" si="2"/>
        <v>0</v>
      </c>
      <c r="F22" s="59">
        <f t="shared" si="2"/>
        <v>0</v>
      </c>
      <c r="G22" s="32">
        <f>SUM(G4+G6+G8+G10+G12+G14+G16+G18+G20)</f>
        <v>0</v>
      </c>
      <c r="H22" s="32">
        <f t="shared" ref="H22:J23" si="3">SUM(H4+H6+H8+H10+H12+H14+H16+H18+H20)</f>
        <v>0</v>
      </c>
      <c r="I22" s="32">
        <f t="shared" si="3"/>
        <v>0</v>
      </c>
      <c r="J22" s="59">
        <f t="shared" si="3"/>
        <v>0</v>
      </c>
      <c r="L22" s="9">
        <f>SUM(C22:J22)+SUM('[1]Arrest 25 - 59'!C21:I21)+SUM('[1]Arrest 18 - 24'!C21:I21)+SUM('[1]Arrest - under 18'!C21:H21)</f>
        <v>0</v>
      </c>
    </row>
    <row r="23" spans="1:33" x14ac:dyDescent="0.25">
      <c r="A23" s="33"/>
      <c r="B23" s="31" t="s">
        <v>6</v>
      </c>
      <c r="C23" s="32">
        <f>SUM(C5+C7+C9+C11+C13+C15+C17+C19+C21)</f>
        <v>0</v>
      </c>
      <c r="D23" s="32">
        <f t="shared" si="2"/>
        <v>0</v>
      </c>
      <c r="E23" s="32">
        <f t="shared" si="2"/>
        <v>0</v>
      </c>
      <c r="F23" s="59">
        <f t="shared" si="2"/>
        <v>0</v>
      </c>
      <c r="G23" s="32">
        <f>SUM(G5+G7+G9+G11+G13+G15+G17+G19+G21)</f>
        <v>0</v>
      </c>
      <c r="H23" s="32">
        <f t="shared" si="3"/>
        <v>0</v>
      </c>
      <c r="I23" s="32">
        <f t="shared" si="3"/>
        <v>0</v>
      </c>
      <c r="J23" s="59">
        <f t="shared" si="3"/>
        <v>0</v>
      </c>
      <c r="L23" s="9">
        <f>SUM(C23:J23)+SUM('[1]Arrest 25 - 59'!C22:I22)+SUM('[1]Arrest 18 - 24'!C22:I22)+SUM('[1]Arrest - under 18'!C22:H22)</f>
        <v>0</v>
      </c>
    </row>
    <row r="24" spans="1:33" x14ac:dyDescent="0.25">
      <c r="A24" s="33"/>
      <c r="B24" s="31"/>
      <c r="C24" s="32"/>
      <c r="D24" s="32"/>
      <c r="E24" s="32"/>
      <c r="F24" s="32"/>
      <c r="G24" s="32"/>
      <c r="H24" s="32"/>
      <c r="I24" s="32"/>
      <c r="J24" s="32"/>
    </row>
    <row r="25" spans="1:33" s="10" customFormat="1" x14ac:dyDescent="0.25">
      <c r="A25" s="5" t="s">
        <v>16</v>
      </c>
      <c r="B25" s="6"/>
      <c r="C25" s="7" t="s">
        <v>1</v>
      </c>
      <c r="D25" s="7"/>
      <c r="E25" s="7"/>
      <c r="F25" s="7"/>
      <c r="G25" s="7" t="s">
        <v>2</v>
      </c>
      <c r="H25" s="7"/>
      <c r="I25" s="7"/>
      <c r="J25" s="7"/>
      <c r="K25" s="8"/>
      <c r="L25" s="9" t="s">
        <v>3</v>
      </c>
    </row>
    <row r="26" spans="1:33" s="10" customFormat="1" ht="15.75" thickBot="1" x14ac:dyDescent="0.3">
      <c r="A26" s="5"/>
      <c r="B26" s="6"/>
      <c r="C26" s="7" t="s">
        <v>71</v>
      </c>
      <c r="D26" s="7" t="s">
        <v>72</v>
      </c>
      <c r="E26" s="7" t="s">
        <v>73</v>
      </c>
      <c r="F26" s="7" t="s">
        <v>64</v>
      </c>
      <c r="G26" s="7" t="s">
        <v>71</v>
      </c>
      <c r="H26" s="7" t="s">
        <v>72</v>
      </c>
      <c r="I26" s="7" t="s">
        <v>73</v>
      </c>
      <c r="J26" s="7" t="s">
        <v>64</v>
      </c>
      <c r="K26" s="8"/>
      <c r="L26" s="9"/>
    </row>
    <row r="27" spans="1:33" s="37" customFormat="1" ht="15.75" thickTop="1" x14ac:dyDescent="0.25">
      <c r="A27" s="11" t="s">
        <v>17</v>
      </c>
      <c r="B27" s="34" t="s">
        <v>5</v>
      </c>
      <c r="C27" s="13">
        <f>'Monthly Arrest - 60+'!L27</f>
        <v>0</v>
      </c>
      <c r="D27" s="13">
        <f>'Monthly Arrest - 60+'!M27</f>
        <v>0</v>
      </c>
      <c r="E27" s="13">
        <f>'Monthly Arrest - 60+'!N27</f>
        <v>0</v>
      </c>
      <c r="F27" s="14">
        <f t="shared" ref="F27:F40" si="4">SUM(C27:E27)</f>
        <v>0</v>
      </c>
      <c r="G27" s="13">
        <f>'Monthly Arrest - 60+'!Y27</f>
        <v>0</v>
      </c>
      <c r="H27" s="13">
        <f>'Monthly Arrest - 60+'!Z27</f>
        <v>0</v>
      </c>
      <c r="I27" s="13">
        <f>'Monthly Arrest - 60+'!AA27</f>
        <v>0</v>
      </c>
      <c r="J27" s="14">
        <f t="shared" ref="J27:J40" si="5">SUM(G27:I27)</f>
        <v>0</v>
      </c>
      <c r="K27" s="35"/>
      <c r="L27" s="15">
        <f>SUM(C27:J27)+SUM('[1]Arrest 25 - 59'!C25:I25)+SUM('[1]Arrest 18 - 24'!C25:I25)+SUM('[1]Arrest - under 18'!C25:H25)</f>
        <v>0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1:33" s="37" customFormat="1" x14ac:dyDescent="0.25">
      <c r="A28" s="16"/>
      <c r="B28" s="38" t="s">
        <v>6</v>
      </c>
      <c r="C28" s="18">
        <f>'Monthly Arrest - 60+'!L28</f>
        <v>0</v>
      </c>
      <c r="D28" s="18">
        <f>'Monthly Arrest - 60+'!M28</f>
        <v>0</v>
      </c>
      <c r="E28" s="18">
        <f>'Monthly Arrest - 60+'!N28</f>
        <v>0</v>
      </c>
      <c r="F28" s="19">
        <f t="shared" si="4"/>
        <v>0</v>
      </c>
      <c r="G28" s="18">
        <f>'Monthly Arrest - 60+'!Y28</f>
        <v>0</v>
      </c>
      <c r="H28" s="18">
        <f>'Monthly Arrest - 60+'!Z28</f>
        <v>0</v>
      </c>
      <c r="I28" s="18">
        <f>'Monthly Arrest - 60+'!AA28</f>
        <v>0</v>
      </c>
      <c r="J28" s="19">
        <f t="shared" si="5"/>
        <v>0</v>
      </c>
      <c r="K28" s="35"/>
      <c r="L28" s="20">
        <f>SUM(C28:J28)+SUM('[1]Arrest 25 - 59'!C26:I26)+SUM('[1]Arrest 18 - 24'!C26:I26)+SUM('[1]Arrest - under 18'!C26:H26)</f>
        <v>0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</row>
    <row r="29" spans="1:33" s="37" customFormat="1" x14ac:dyDescent="0.25">
      <c r="A29" s="21" t="s">
        <v>18</v>
      </c>
      <c r="B29" s="39" t="s">
        <v>5</v>
      </c>
      <c r="C29" s="23">
        <f>'Monthly Arrest - 60+'!L29</f>
        <v>0</v>
      </c>
      <c r="D29" s="23">
        <f>'Monthly Arrest - 60+'!M29</f>
        <v>0</v>
      </c>
      <c r="E29" s="23">
        <f>'Monthly Arrest - 60+'!N29</f>
        <v>0</v>
      </c>
      <c r="F29" s="24">
        <f t="shared" si="4"/>
        <v>0</v>
      </c>
      <c r="G29" s="23">
        <f>'Monthly Arrest - 60+'!Y29</f>
        <v>0</v>
      </c>
      <c r="H29" s="23">
        <f>'Monthly Arrest - 60+'!Z29</f>
        <v>0</v>
      </c>
      <c r="I29" s="23">
        <f>'Monthly Arrest - 60+'!AA29</f>
        <v>0</v>
      </c>
      <c r="J29" s="24">
        <f t="shared" si="5"/>
        <v>0</v>
      </c>
      <c r="K29" s="35"/>
      <c r="L29" s="20">
        <f>SUM(C29:J29)+SUM('[1]Arrest 25 - 59'!C27:I27)+SUM('[1]Arrest 18 - 24'!C27:I27)+SUM('[1]Arrest - under 18'!C27:H27)</f>
        <v>0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</row>
    <row r="30" spans="1:33" s="37" customFormat="1" x14ac:dyDescent="0.25">
      <c r="A30" s="16"/>
      <c r="B30" s="38" t="s">
        <v>6</v>
      </c>
      <c r="C30" s="18">
        <f>'Monthly Arrest - 60+'!L30</f>
        <v>0</v>
      </c>
      <c r="D30" s="18">
        <f>'Monthly Arrest - 60+'!M30</f>
        <v>0</v>
      </c>
      <c r="E30" s="18">
        <f>'Monthly Arrest - 60+'!N30</f>
        <v>0</v>
      </c>
      <c r="F30" s="19">
        <f t="shared" si="4"/>
        <v>0</v>
      </c>
      <c r="G30" s="18">
        <f>'Monthly Arrest - 60+'!Y30</f>
        <v>0</v>
      </c>
      <c r="H30" s="18">
        <f>'Monthly Arrest - 60+'!Z30</f>
        <v>0</v>
      </c>
      <c r="I30" s="18">
        <f>'Monthly Arrest - 60+'!AA30</f>
        <v>0</v>
      </c>
      <c r="J30" s="19">
        <f t="shared" si="5"/>
        <v>0</v>
      </c>
      <c r="K30" s="35"/>
      <c r="L30" s="20">
        <f>SUM(C30:J30)+SUM('[1]Arrest 25 - 59'!C28:I28)+SUM('[1]Arrest 18 - 24'!C28:I28)+SUM('[1]Arrest - under 18'!C28:H28)</f>
        <v>0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</row>
    <row r="31" spans="1:33" s="37" customFormat="1" x14ac:dyDescent="0.25">
      <c r="A31" s="21" t="s">
        <v>19</v>
      </c>
      <c r="B31" s="39" t="s">
        <v>5</v>
      </c>
      <c r="C31" s="23">
        <f>'Monthly Arrest - 60+'!L31</f>
        <v>0</v>
      </c>
      <c r="D31" s="23">
        <f>'Monthly Arrest - 60+'!M31</f>
        <v>0</v>
      </c>
      <c r="E31" s="23">
        <f>'Monthly Arrest - 60+'!N31</f>
        <v>0</v>
      </c>
      <c r="F31" s="24">
        <f t="shared" si="4"/>
        <v>0</v>
      </c>
      <c r="G31" s="23">
        <f>'Monthly Arrest - 60+'!Y31</f>
        <v>0</v>
      </c>
      <c r="H31" s="23">
        <f>'Monthly Arrest - 60+'!Z31</f>
        <v>0</v>
      </c>
      <c r="I31" s="23">
        <f>'Monthly Arrest - 60+'!AA31</f>
        <v>0</v>
      </c>
      <c r="J31" s="24">
        <f t="shared" si="5"/>
        <v>0</v>
      </c>
      <c r="K31" s="35"/>
      <c r="L31" s="20">
        <f>SUM(C31:J31)+SUM('[1]Arrest 25 - 59'!C29:I29)+SUM('[1]Arrest 18 - 24'!C29:I29)+SUM('[1]Arrest - under 18'!C29:H29)</f>
        <v>0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</row>
    <row r="32" spans="1:33" s="37" customFormat="1" x14ac:dyDescent="0.25">
      <c r="A32" s="16"/>
      <c r="B32" s="38" t="s">
        <v>6</v>
      </c>
      <c r="C32" s="18">
        <f>'Monthly Arrest - 60+'!L32</f>
        <v>0</v>
      </c>
      <c r="D32" s="18">
        <f>'Monthly Arrest - 60+'!M32</f>
        <v>0</v>
      </c>
      <c r="E32" s="18">
        <f>'Monthly Arrest - 60+'!N32</f>
        <v>0</v>
      </c>
      <c r="F32" s="19">
        <f t="shared" si="4"/>
        <v>0</v>
      </c>
      <c r="G32" s="18">
        <f>'Monthly Arrest - 60+'!Y32</f>
        <v>0</v>
      </c>
      <c r="H32" s="18">
        <f>'Monthly Arrest - 60+'!Z32</f>
        <v>0</v>
      </c>
      <c r="I32" s="18">
        <f>'Monthly Arrest - 60+'!AA32</f>
        <v>0</v>
      </c>
      <c r="J32" s="19">
        <f t="shared" si="5"/>
        <v>0</v>
      </c>
      <c r="K32" s="35"/>
      <c r="L32" s="20">
        <f>SUM(C32:J32)+SUM('[1]Arrest 25 - 59'!C30:I30)+SUM('[1]Arrest 18 - 24'!C30:I30)+SUM('[1]Arrest - under 18'!C30:H30)</f>
        <v>0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</row>
    <row r="33" spans="1:33" s="37" customFormat="1" x14ac:dyDescent="0.25">
      <c r="A33" s="21" t="s">
        <v>20</v>
      </c>
      <c r="B33" s="39" t="s">
        <v>5</v>
      </c>
      <c r="C33" s="23">
        <f>'Monthly Arrest - 60+'!L33</f>
        <v>0</v>
      </c>
      <c r="D33" s="23">
        <f>'Monthly Arrest - 60+'!M33</f>
        <v>0</v>
      </c>
      <c r="E33" s="23">
        <f>'Monthly Arrest - 60+'!N33</f>
        <v>0</v>
      </c>
      <c r="F33" s="24">
        <f t="shared" si="4"/>
        <v>0</v>
      </c>
      <c r="G33" s="23">
        <f>'Monthly Arrest - 60+'!Y33</f>
        <v>0</v>
      </c>
      <c r="H33" s="23">
        <f>'Monthly Arrest - 60+'!Z33</f>
        <v>0</v>
      </c>
      <c r="I33" s="23">
        <f>'Monthly Arrest - 60+'!AA33</f>
        <v>0</v>
      </c>
      <c r="J33" s="24">
        <f t="shared" si="5"/>
        <v>0</v>
      </c>
      <c r="K33" s="35"/>
      <c r="L33" s="20">
        <f>SUM(C33:J33)+SUM('[1]Arrest 25 - 59'!C31:I31)+SUM('[1]Arrest 18 - 24'!C31:I31)+SUM('[1]Arrest - under 18'!C31:H31)</f>
        <v>0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</row>
    <row r="34" spans="1:33" s="37" customFormat="1" x14ac:dyDescent="0.25">
      <c r="A34" s="16"/>
      <c r="B34" s="38" t="s">
        <v>6</v>
      </c>
      <c r="C34" s="18">
        <f>'Monthly Arrest - 60+'!L34</f>
        <v>0</v>
      </c>
      <c r="D34" s="18">
        <f>'Monthly Arrest - 60+'!M34</f>
        <v>0</v>
      </c>
      <c r="E34" s="18">
        <f>'Monthly Arrest - 60+'!N34</f>
        <v>0</v>
      </c>
      <c r="F34" s="19">
        <f t="shared" si="4"/>
        <v>0</v>
      </c>
      <c r="G34" s="18">
        <f>'Monthly Arrest - 60+'!Y34</f>
        <v>0</v>
      </c>
      <c r="H34" s="18">
        <f>'Monthly Arrest - 60+'!Z34</f>
        <v>0</v>
      </c>
      <c r="I34" s="18">
        <f>'Monthly Arrest - 60+'!AA34</f>
        <v>0</v>
      </c>
      <c r="J34" s="19">
        <f t="shared" si="5"/>
        <v>0</v>
      </c>
      <c r="K34" s="35"/>
      <c r="L34" s="20">
        <f>SUM(C34:J34)+SUM('[1]Arrest 25 - 59'!C32:I32)+SUM('[1]Arrest 18 - 24'!C32:I32)+SUM('[1]Arrest - under 18'!C32:H32)</f>
        <v>0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</row>
    <row r="35" spans="1:33" s="37" customFormat="1" x14ac:dyDescent="0.25">
      <c r="A35" s="21" t="s">
        <v>21</v>
      </c>
      <c r="B35" s="39" t="s">
        <v>5</v>
      </c>
      <c r="C35" s="23">
        <f>'Monthly Arrest - 60+'!L35</f>
        <v>0</v>
      </c>
      <c r="D35" s="23">
        <f>'Monthly Arrest - 60+'!M35</f>
        <v>0</v>
      </c>
      <c r="E35" s="23">
        <f>'Monthly Arrest - 60+'!N35</f>
        <v>0</v>
      </c>
      <c r="F35" s="24">
        <f t="shared" si="4"/>
        <v>0</v>
      </c>
      <c r="G35" s="23">
        <f>'Monthly Arrest - 60+'!Y35</f>
        <v>0</v>
      </c>
      <c r="H35" s="23">
        <f>'Monthly Arrest - 60+'!Z35</f>
        <v>0</v>
      </c>
      <c r="I35" s="23">
        <f>'Monthly Arrest - 60+'!AA35</f>
        <v>0</v>
      </c>
      <c r="J35" s="24">
        <f t="shared" si="5"/>
        <v>0</v>
      </c>
      <c r="K35" s="35"/>
      <c r="L35" s="20">
        <f>SUM(C35:J35)+SUM('[1]Arrest 25 - 59'!C33:I33)+SUM('[1]Arrest 18 - 24'!C33:I33)+SUM('[1]Arrest - under 18'!C33:H33)</f>
        <v>0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</row>
    <row r="36" spans="1:33" s="37" customFormat="1" x14ac:dyDescent="0.25">
      <c r="A36" s="16"/>
      <c r="B36" s="38" t="s">
        <v>6</v>
      </c>
      <c r="C36" s="18">
        <f>'Monthly Arrest - 60+'!L36</f>
        <v>0</v>
      </c>
      <c r="D36" s="18">
        <f>'Monthly Arrest - 60+'!M36</f>
        <v>0</v>
      </c>
      <c r="E36" s="18">
        <f>'Monthly Arrest - 60+'!N36</f>
        <v>0</v>
      </c>
      <c r="F36" s="19">
        <f t="shared" si="4"/>
        <v>0</v>
      </c>
      <c r="G36" s="18">
        <f>'Monthly Arrest - 60+'!Y36</f>
        <v>0</v>
      </c>
      <c r="H36" s="18">
        <f>'Monthly Arrest - 60+'!Z36</f>
        <v>0</v>
      </c>
      <c r="I36" s="18">
        <f>'Monthly Arrest - 60+'!AA36</f>
        <v>0</v>
      </c>
      <c r="J36" s="19">
        <f t="shared" si="5"/>
        <v>0</v>
      </c>
      <c r="K36" s="35"/>
      <c r="L36" s="20">
        <f>SUM(C36:J36)+SUM('[1]Arrest 25 - 59'!C34:I34)+SUM('[1]Arrest 18 - 24'!C34:I34)+SUM('[1]Arrest - under 18'!C34:H34)</f>
        <v>0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  <row r="37" spans="1:33" s="37" customFormat="1" x14ac:dyDescent="0.25">
      <c r="A37" s="21" t="s">
        <v>22</v>
      </c>
      <c r="B37" s="39" t="s">
        <v>5</v>
      </c>
      <c r="C37" s="23">
        <f>'Monthly Arrest - 60+'!L37</f>
        <v>0</v>
      </c>
      <c r="D37" s="23">
        <f>'Monthly Arrest - 60+'!M37</f>
        <v>0</v>
      </c>
      <c r="E37" s="23">
        <f>'Monthly Arrest - 60+'!N37</f>
        <v>0</v>
      </c>
      <c r="F37" s="24">
        <f t="shared" si="4"/>
        <v>0</v>
      </c>
      <c r="G37" s="23">
        <f>'Monthly Arrest - 60+'!Y37</f>
        <v>0</v>
      </c>
      <c r="H37" s="23">
        <f>'Monthly Arrest - 60+'!Z37</f>
        <v>0</v>
      </c>
      <c r="I37" s="23">
        <f>'Monthly Arrest - 60+'!AA37</f>
        <v>0</v>
      </c>
      <c r="J37" s="24">
        <f t="shared" si="5"/>
        <v>0</v>
      </c>
      <c r="K37" s="35"/>
      <c r="L37" s="20">
        <f>SUM(C37:J37)+SUM('[1]Arrest 25 - 59'!C35:I35)+SUM('[1]Arrest 18 - 24'!C35:I35)+SUM('[1]Arrest - under 18'!C35:H35)</f>
        <v>0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</row>
    <row r="38" spans="1:33" s="37" customFormat="1" x14ac:dyDescent="0.25">
      <c r="A38" s="16"/>
      <c r="B38" s="38" t="s">
        <v>6</v>
      </c>
      <c r="C38" s="18">
        <f>'Monthly Arrest - 60+'!L38</f>
        <v>0</v>
      </c>
      <c r="D38" s="18">
        <f>'Monthly Arrest - 60+'!M38</f>
        <v>0</v>
      </c>
      <c r="E38" s="18">
        <f>'Monthly Arrest - 60+'!N38</f>
        <v>0</v>
      </c>
      <c r="F38" s="19">
        <f t="shared" si="4"/>
        <v>0</v>
      </c>
      <c r="G38" s="18">
        <f>'Monthly Arrest - 60+'!Y38</f>
        <v>0</v>
      </c>
      <c r="H38" s="18">
        <f>'Monthly Arrest - 60+'!Z38</f>
        <v>0</v>
      </c>
      <c r="I38" s="18">
        <f>'Monthly Arrest - 60+'!AA38</f>
        <v>0</v>
      </c>
      <c r="J38" s="19">
        <f t="shared" si="5"/>
        <v>0</v>
      </c>
      <c r="K38" s="35"/>
      <c r="L38" s="20">
        <f>SUM(C38:J38)+SUM('[1]Arrest 25 - 59'!C36:I36)+SUM('[1]Arrest 18 - 24'!C36:I36)+SUM('[1]Arrest - under 18'!C36:H36)</f>
        <v>0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</row>
    <row r="39" spans="1:33" s="37" customFormat="1" x14ac:dyDescent="0.25">
      <c r="A39" s="21" t="s">
        <v>23</v>
      </c>
      <c r="B39" s="39" t="s">
        <v>5</v>
      </c>
      <c r="C39" s="23">
        <f>'Monthly Arrest - 60+'!L39</f>
        <v>0</v>
      </c>
      <c r="D39" s="23">
        <f>'Monthly Arrest - 60+'!M39</f>
        <v>0</v>
      </c>
      <c r="E39" s="23">
        <f>'Monthly Arrest - 60+'!N39</f>
        <v>0</v>
      </c>
      <c r="F39" s="24">
        <f t="shared" si="4"/>
        <v>0</v>
      </c>
      <c r="G39" s="23">
        <f>'Monthly Arrest - 60+'!Y39</f>
        <v>0</v>
      </c>
      <c r="H39" s="23">
        <f>'Monthly Arrest - 60+'!Z39</f>
        <v>0</v>
      </c>
      <c r="I39" s="23">
        <f>'Monthly Arrest - 60+'!AA39</f>
        <v>0</v>
      </c>
      <c r="J39" s="24">
        <f t="shared" si="5"/>
        <v>0</v>
      </c>
      <c r="K39" s="35"/>
      <c r="L39" s="20">
        <f>SUM(C39:J39)+SUM('[1]Arrest 25 - 59'!C37:I37)+SUM('[1]Arrest 18 - 24'!C37:I37)+SUM('[1]Arrest - under 18'!C37:H37)</f>
        <v>0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</row>
    <row r="40" spans="1:33" s="36" customFormat="1" ht="15.75" thickBot="1" x14ac:dyDescent="0.3">
      <c r="A40" s="25"/>
      <c r="B40" s="40" t="s">
        <v>6</v>
      </c>
      <c r="C40" s="27">
        <f>'Monthly Arrest - 60+'!L40</f>
        <v>0</v>
      </c>
      <c r="D40" s="27">
        <f>'Monthly Arrest - 60+'!M40</f>
        <v>0</v>
      </c>
      <c r="E40" s="27">
        <f>'Monthly Arrest - 60+'!N40</f>
        <v>0</v>
      </c>
      <c r="F40" s="28">
        <f t="shared" si="4"/>
        <v>0</v>
      </c>
      <c r="G40" s="27">
        <f>'Monthly Arrest - 60+'!Y40</f>
        <v>0</v>
      </c>
      <c r="H40" s="27">
        <f>'Monthly Arrest - 60+'!Z40</f>
        <v>0</v>
      </c>
      <c r="I40" s="27">
        <f>'Monthly Arrest - 60+'!AA40</f>
        <v>0</v>
      </c>
      <c r="J40" s="28">
        <f t="shared" si="5"/>
        <v>0</v>
      </c>
      <c r="K40" s="35"/>
      <c r="L40" s="29">
        <f>SUM(C40:J40)+SUM('[1]Arrest 25 - 59'!C38:I38)+SUM('[1]Arrest 18 - 24'!C38:I38)+SUM('[1]Arrest - under 18'!C38:H38)</f>
        <v>0</v>
      </c>
    </row>
    <row r="41" spans="1:33" ht="15.75" thickTop="1" x14ac:dyDescent="0.25">
      <c r="A41" s="41" t="s">
        <v>24</v>
      </c>
      <c r="B41" s="42" t="s">
        <v>5</v>
      </c>
      <c r="C41" s="43">
        <f>C27+C29+C31+C33+C35+C37+C39</f>
        <v>0</v>
      </c>
      <c r="D41" s="43">
        <f t="shared" ref="D41:J42" si="6">D27+D29+D31+D33+D35+D37+D39</f>
        <v>0</v>
      </c>
      <c r="E41" s="43">
        <f t="shared" si="6"/>
        <v>0</v>
      </c>
      <c r="F41" s="54">
        <f t="shared" si="6"/>
        <v>0</v>
      </c>
      <c r="G41" s="43">
        <f t="shared" si="6"/>
        <v>0</v>
      </c>
      <c r="H41" s="43">
        <f t="shared" si="6"/>
        <v>0</v>
      </c>
      <c r="I41" s="43">
        <f t="shared" si="6"/>
        <v>0</v>
      </c>
      <c r="J41" s="43">
        <f t="shared" si="6"/>
        <v>0</v>
      </c>
      <c r="L41" s="9">
        <f>SUM(C41:J41)+SUM('[1]Arrest 25 - 59'!C39:I39)+SUM('[1]Arrest 18 - 24'!C39:I39)+SUM('[1]Arrest - under 18'!C39:H39)</f>
        <v>0</v>
      </c>
    </row>
    <row r="42" spans="1:33" x14ac:dyDescent="0.25">
      <c r="A42" s="44"/>
      <c r="B42" s="42" t="s">
        <v>6</v>
      </c>
      <c r="C42" s="43">
        <f>C28+C30+C32+C34+C36+C38+C40</f>
        <v>0</v>
      </c>
      <c r="D42" s="43">
        <f t="shared" si="6"/>
        <v>0</v>
      </c>
      <c r="E42" s="43">
        <f t="shared" si="6"/>
        <v>0</v>
      </c>
      <c r="F42" s="54">
        <f t="shared" si="6"/>
        <v>0</v>
      </c>
      <c r="G42" s="43">
        <f t="shared" si="6"/>
        <v>0</v>
      </c>
      <c r="H42" s="43">
        <f t="shared" si="6"/>
        <v>0</v>
      </c>
      <c r="I42" s="43">
        <f t="shared" si="6"/>
        <v>0</v>
      </c>
      <c r="J42" s="43">
        <f t="shared" si="6"/>
        <v>0</v>
      </c>
      <c r="L42" s="9">
        <f>SUM(C42:J42)+SUM('[1]Arrest 25 - 59'!C40:I40)+SUM('[1]Arrest 18 - 24'!C40:I40)+SUM('[1]Arrest - under 18'!C40:H40)</f>
        <v>0</v>
      </c>
    </row>
    <row r="44" spans="1:33" s="10" customFormat="1" x14ac:dyDescent="0.25">
      <c r="A44" s="45" t="s">
        <v>25</v>
      </c>
      <c r="B44" s="6"/>
      <c r="C44" s="7" t="s">
        <v>1</v>
      </c>
      <c r="D44" s="7"/>
      <c r="E44" s="7"/>
      <c r="F44" s="7"/>
      <c r="G44" s="7" t="s">
        <v>2</v>
      </c>
      <c r="H44" s="7"/>
      <c r="I44" s="7"/>
      <c r="J44" s="7"/>
      <c r="K44" s="8"/>
      <c r="L44" s="9" t="s">
        <v>3</v>
      </c>
    </row>
    <row r="45" spans="1:33" s="10" customFormat="1" ht="15.75" thickBot="1" x14ac:dyDescent="0.3">
      <c r="A45" s="5"/>
      <c r="B45" s="6"/>
      <c r="C45" s="7" t="s">
        <v>71</v>
      </c>
      <c r="D45" s="7" t="s">
        <v>72</v>
      </c>
      <c r="E45" s="7" t="s">
        <v>73</v>
      </c>
      <c r="F45" s="7" t="s">
        <v>64</v>
      </c>
      <c r="G45" s="7" t="s">
        <v>71</v>
      </c>
      <c r="H45" s="7" t="s">
        <v>72</v>
      </c>
      <c r="I45" s="7" t="s">
        <v>73</v>
      </c>
      <c r="J45" s="7" t="s">
        <v>64</v>
      </c>
      <c r="K45" s="8"/>
      <c r="L45" s="9"/>
    </row>
    <row r="46" spans="1:33" s="36" customFormat="1" ht="15.75" thickTop="1" x14ac:dyDescent="0.25">
      <c r="A46" s="11" t="s">
        <v>26</v>
      </c>
      <c r="B46" s="34" t="s">
        <v>5</v>
      </c>
      <c r="C46" s="13">
        <f>'Monthly Arrest - 60+'!L46</f>
        <v>0</v>
      </c>
      <c r="D46" s="13">
        <f>'Monthly Arrest - 60+'!M46</f>
        <v>0</v>
      </c>
      <c r="E46" s="13">
        <f>'Monthly Arrest - 60+'!N46</f>
        <v>0</v>
      </c>
      <c r="F46" s="14">
        <f t="shared" ref="F46:F53" si="7">SUM(C46:E46)</f>
        <v>0</v>
      </c>
      <c r="G46" s="13">
        <f>'Monthly Arrest - 60+'!Y46</f>
        <v>0</v>
      </c>
      <c r="H46" s="13">
        <f>'Monthly Arrest - 60+'!Z46</f>
        <v>0</v>
      </c>
      <c r="I46" s="13">
        <f>'Monthly Arrest - 60+'!AA46</f>
        <v>0</v>
      </c>
      <c r="J46" s="14">
        <f t="shared" ref="J46:J53" si="8">SUM(G46:I46)</f>
        <v>0</v>
      </c>
      <c r="K46" s="35"/>
      <c r="L46" s="15">
        <f>SUM(C46:J46)+SUM('[1]Arrest 25 - 59'!C43:I43)+SUM('[1]Arrest 18 - 24'!C43:I43)+SUM('[1]Arrest - under 18'!C43:H43)</f>
        <v>0</v>
      </c>
    </row>
    <row r="47" spans="1:33" s="36" customFormat="1" x14ac:dyDescent="0.25">
      <c r="A47" s="16"/>
      <c r="B47" s="38" t="s">
        <v>6</v>
      </c>
      <c r="C47" s="18">
        <f>'Monthly Arrest - 60+'!L47</f>
        <v>0</v>
      </c>
      <c r="D47" s="18">
        <f>'Monthly Arrest - 60+'!M47</f>
        <v>0</v>
      </c>
      <c r="E47" s="18">
        <f>'Monthly Arrest - 60+'!N47</f>
        <v>0</v>
      </c>
      <c r="F47" s="19">
        <f t="shared" si="7"/>
        <v>0</v>
      </c>
      <c r="G47" s="18">
        <f>'Monthly Arrest - 60+'!Y47</f>
        <v>0</v>
      </c>
      <c r="H47" s="18">
        <f>'Monthly Arrest - 60+'!Z47</f>
        <v>0</v>
      </c>
      <c r="I47" s="18">
        <f>'Monthly Arrest - 60+'!AA47</f>
        <v>0</v>
      </c>
      <c r="J47" s="19">
        <f t="shared" si="8"/>
        <v>0</v>
      </c>
      <c r="K47" s="35"/>
      <c r="L47" s="20">
        <f>SUM(C47:J47)+SUM('[1]Arrest 25 - 59'!C44:I44)+SUM('[1]Arrest 18 - 24'!C44:I44)+SUM('[1]Arrest - under 18'!C44:H44)</f>
        <v>0</v>
      </c>
    </row>
    <row r="48" spans="1:33" s="36" customFormat="1" x14ac:dyDescent="0.25">
      <c r="A48" s="21" t="s">
        <v>27</v>
      </c>
      <c r="B48" s="39" t="s">
        <v>5</v>
      </c>
      <c r="C48" s="23">
        <f>'Monthly Arrest - 60+'!L48</f>
        <v>0</v>
      </c>
      <c r="D48" s="23">
        <f>'Monthly Arrest - 60+'!M48</f>
        <v>0</v>
      </c>
      <c r="E48" s="23">
        <f>'Monthly Arrest - 60+'!N48</f>
        <v>0</v>
      </c>
      <c r="F48" s="24">
        <f t="shared" si="7"/>
        <v>0</v>
      </c>
      <c r="G48" s="23">
        <f>'Monthly Arrest - 60+'!Y48</f>
        <v>0</v>
      </c>
      <c r="H48" s="23">
        <f>'Monthly Arrest - 60+'!Z48</f>
        <v>0</v>
      </c>
      <c r="I48" s="23">
        <f>'Monthly Arrest - 60+'!AA48</f>
        <v>0</v>
      </c>
      <c r="J48" s="24">
        <f t="shared" si="8"/>
        <v>0</v>
      </c>
      <c r="K48" s="35"/>
      <c r="L48" s="20">
        <f>SUM(C48:J48)+SUM('[1]Arrest 25 - 59'!C45:I45)+SUM('[1]Arrest 18 - 24'!C45:I45)+SUM('[1]Arrest - under 18'!C45:H45)</f>
        <v>0</v>
      </c>
    </row>
    <row r="49" spans="1:12" s="36" customFormat="1" x14ac:dyDescent="0.25">
      <c r="A49" s="16"/>
      <c r="B49" s="38" t="s">
        <v>6</v>
      </c>
      <c r="C49" s="18">
        <f>'Monthly Arrest - 60+'!L49</f>
        <v>0</v>
      </c>
      <c r="D49" s="18">
        <f>'Monthly Arrest - 60+'!M49</f>
        <v>0</v>
      </c>
      <c r="E49" s="18">
        <f>'Monthly Arrest - 60+'!N49</f>
        <v>0</v>
      </c>
      <c r="F49" s="19">
        <f t="shared" si="7"/>
        <v>0</v>
      </c>
      <c r="G49" s="18">
        <f>'Monthly Arrest - 60+'!Y49</f>
        <v>0</v>
      </c>
      <c r="H49" s="18">
        <f>'Monthly Arrest - 60+'!Z49</f>
        <v>0</v>
      </c>
      <c r="I49" s="18">
        <f>'Monthly Arrest - 60+'!AA49</f>
        <v>0</v>
      </c>
      <c r="J49" s="19">
        <f t="shared" si="8"/>
        <v>0</v>
      </c>
      <c r="K49" s="35"/>
      <c r="L49" s="20">
        <f>SUM(C49:J49)+SUM('[1]Arrest 25 - 59'!C46:I46)+SUM('[1]Arrest 18 - 24'!C46:I46)+SUM('[1]Arrest - under 18'!C46:H46)</f>
        <v>0</v>
      </c>
    </row>
    <row r="50" spans="1:12" s="36" customFormat="1" x14ac:dyDescent="0.25">
      <c r="A50" s="21" t="s">
        <v>28</v>
      </c>
      <c r="B50" s="39" t="s">
        <v>5</v>
      </c>
      <c r="C50" s="23">
        <f>'Monthly Arrest - 60+'!L50</f>
        <v>0</v>
      </c>
      <c r="D50" s="23">
        <f>'Monthly Arrest - 60+'!M50</f>
        <v>0</v>
      </c>
      <c r="E50" s="23">
        <f>'Monthly Arrest - 60+'!N50</f>
        <v>0</v>
      </c>
      <c r="F50" s="24">
        <f t="shared" si="7"/>
        <v>0</v>
      </c>
      <c r="G50" s="23">
        <f>'Monthly Arrest - 60+'!Y50</f>
        <v>0</v>
      </c>
      <c r="H50" s="23">
        <f>'Monthly Arrest - 60+'!Z50</f>
        <v>0</v>
      </c>
      <c r="I50" s="23">
        <f>'Monthly Arrest - 60+'!AA50</f>
        <v>0</v>
      </c>
      <c r="J50" s="24">
        <f t="shared" si="8"/>
        <v>0</v>
      </c>
      <c r="K50" s="35"/>
      <c r="L50" s="20">
        <f>SUM(C50:J50)+SUM('[1]Arrest 25 - 59'!C47:I47)+SUM('[1]Arrest 18 - 24'!C47:I47)+SUM('[1]Arrest - under 18'!C47:H47)</f>
        <v>0</v>
      </c>
    </row>
    <row r="51" spans="1:12" s="36" customFormat="1" x14ac:dyDescent="0.25">
      <c r="A51" s="16"/>
      <c r="B51" s="38" t="s">
        <v>6</v>
      </c>
      <c r="C51" s="18">
        <f>'Monthly Arrest - 60+'!L51</f>
        <v>0</v>
      </c>
      <c r="D51" s="18">
        <f>'Monthly Arrest - 60+'!M51</f>
        <v>0</v>
      </c>
      <c r="E51" s="18">
        <f>'Monthly Arrest - 60+'!N51</f>
        <v>0</v>
      </c>
      <c r="F51" s="19">
        <f t="shared" si="7"/>
        <v>0</v>
      </c>
      <c r="G51" s="18">
        <f>'Monthly Arrest - 60+'!Y51</f>
        <v>0</v>
      </c>
      <c r="H51" s="18">
        <f>'Monthly Arrest - 60+'!Z51</f>
        <v>0</v>
      </c>
      <c r="I51" s="18">
        <f>'Monthly Arrest - 60+'!AA51</f>
        <v>0</v>
      </c>
      <c r="J51" s="19">
        <f t="shared" si="8"/>
        <v>0</v>
      </c>
      <c r="K51" s="35"/>
      <c r="L51" s="20">
        <f>SUM(C51:J51)+SUM('[1]Arrest 25 - 59'!C48:I48)+SUM('[1]Arrest 18 - 24'!C48:I48)+SUM('[1]Arrest - under 18'!C48:H48)</f>
        <v>0</v>
      </c>
    </row>
    <row r="52" spans="1:12" s="36" customFormat="1" x14ac:dyDescent="0.25">
      <c r="A52" s="21" t="s">
        <v>29</v>
      </c>
      <c r="B52" s="39" t="s">
        <v>5</v>
      </c>
      <c r="C52" s="23">
        <f>'Monthly Arrest - 60+'!L52</f>
        <v>0</v>
      </c>
      <c r="D52" s="23">
        <f>'Monthly Arrest - 60+'!M52</f>
        <v>0</v>
      </c>
      <c r="E52" s="23">
        <f>'Monthly Arrest - 60+'!N52</f>
        <v>0</v>
      </c>
      <c r="F52" s="24">
        <f t="shared" si="7"/>
        <v>0</v>
      </c>
      <c r="G52" s="23">
        <f>'Monthly Arrest - 60+'!Y52</f>
        <v>0</v>
      </c>
      <c r="H52" s="23">
        <f>'Monthly Arrest - 60+'!Z52</f>
        <v>0</v>
      </c>
      <c r="I52" s="23">
        <f>'Monthly Arrest - 60+'!AA52</f>
        <v>0</v>
      </c>
      <c r="J52" s="24">
        <f t="shared" si="8"/>
        <v>0</v>
      </c>
      <c r="K52" s="35"/>
      <c r="L52" s="20">
        <f>SUM(C52:J52)+SUM('[1]Arrest 25 - 59'!C49:I49)+SUM('[1]Arrest 18 - 24'!C49:I49)+SUM('[1]Arrest - under 18'!C49:H49)</f>
        <v>0</v>
      </c>
    </row>
    <row r="53" spans="1:12" s="36" customFormat="1" ht="15.75" thickBot="1" x14ac:dyDescent="0.3">
      <c r="A53" s="25"/>
      <c r="B53" s="40" t="s">
        <v>6</v>
      </c>
      <c r="C53" s="27">
        <f>'Monthly Arrest - 60+'!L53</f>
        <v>0</v>
      </c>
      <c r="D53" s="27">
        <f>'Monthly Arrest - 60+'!M53</f>
        <v>0</v>
      </c>
      <c r="E53" s="27">
        <f>'Monthly Arrest - 60+'!N53</f>
        <v>0</v>
      </c>
      <c r="F53" s="28">
        <f t="shared" si="7"/>
        <v>0</v>
      </c>
      <c r="G53" s="27">
        <f>'Monthly Arrest - 60+'!Y53</f>
        <v>0</v>
      </c>
      <c r="H53" s="27">
        <f>'Monthly Arrest - 60+'!Z53</f>
        <v>0</v>
      </c>
      <c r="I53" s="27">
        <f>'Monthly Arrest - 60+'!AA53</f>
        <v>0</v>
      </c>
      <c r="J53" s="28">
        <f t="shared" si="8"/>
        <v>0</v>
      </c>
      <c r="K53" s="35"/>
      <c r="L53" s="29">
        <f>SUM(C53:J53)+SUM('[1]Arrest 25 - 59'!C50:I50)+SUM('[1]Arrest 18 - 24'!C50:I50)+SUM('[1]Arrest - under 18'!C50:H50)</f>
        <v>0</v>
      </c>
    </row>
    <row r="54" spans="1:12" ht="15.75" thickTop="1" x14ac:dyDescent="0.25">
      <c r="A54" s="41" t="s">
        <v>30</v>
      </c>
      <c r="B54" s="46" t="s">
        <v>5</v>
      </c>
      <c r="C54" s="43">
        <f>C46+C48+C50+C52</f>
        <v>0</v>
      </c>
      <c r="D54" s="43">
        <f t="shared" ref="D54:J55" si="9">D46+D48+D50+D52</f>
        <v>0</v>
      </c>
      <c r="E54" s="43">
        <f t="shared" si="9"/>
        <v>0</v>
      </c>
      <c r="F54" s="54">
        <f t="shared" si="9"/>
        <v>0</v>
      </c>
      <c r="G54" s="43">
        <f t="shared" si="9"/>
        <v>0</v>
      </c>
      <c r="H54" s="43">
        <f t="shared" si="9"/>
        <v>0</v>
      </c>
      <c r="I54" s="43">
        <f t="shared" si="9"/>
        <v>0</v>
      </c>
      <c r="J54" s="43">
        <f t="shared" si="9"/>
        <v>0</v>
      </c>
      <c r="L54" s="9">
        <f>SUM(C54:J54)+SUM('[1]Arrest 25 - 59'!C51:I51)+SUM('[1]Arrest 18 - 24'!C51:I51)+SUM('[1]Arrest - under 18'!C51:H51)</f>
        <v>0</v>
      </c>
    </row>
    <row r="55" spans="1:12" x14ac:dyDescent="0.25">
      <c r="A55" s="41"/>
      <c r="B55" s="46" t="s">
        <v>6</v>
      </c>
      <c r="C55" s="43">
        <f>C47+C49+C51+C53</f>
        <v>0</v>
      </c>
      <c r="D55" s="43">
        <f t="shared" si="9"/>
        <v>0</v>
      </c>
      <c r="E55" s="43">
        <f t="shared" si="9"/>
        <v>0</v>
      </c>
      <c r="F55" s="54">
        <f t="shared" si="9"/>
        <v>0</v>
      </c>
      <c r="G55" s="43">
        <f t="shared" si="9"/>
        <v>0</v>
      </c>
      <c r="H55" s="43">
        <f t="shared" si="9"/>
        <v>0</v>
      </c>
      <c r="I55" s="43">
        <f t="shared" si="9"/>
        <v>0</v>
      </c>
      <c r="J55" s="43">
        <f t="shared" si="9"/>
        <v>0</v>
      </c>
      <c r="L55" s="9">
        <f>SUM(C55:J55)+SUM('[1]Arrest 25 - 59'!C52:I52)+SUM('[1]Arrest 18 - 24'!C52:I52)+SUM('[1]Arrest - under 18'!C52:H52)</f>
        <v>0</v>
      </c>
    </row>
    <row r="56" spans="1:12" x14ac:dyDescent="0.25">
      <c r="A56" s="44"/>
      <c r="B56" s="47"/>
      <c r="C56" s="48"/>
      <c r="D56" s="48"/>
      <c r="E56" s="48"/>
      <c r="F56" s="48"/>
      <c r="G56" s="48"/>
      <c r="H56" s="48"/>
      <c r="I56" s="48"/>
      <c r="J56" s="48"/>
    </row>
    <row r="57" spans="1:12" x14ac:dyDescent="0.25">
      <c r="A57" s="49" t="s">
        <v>31</v>
      </c>
      <c r="B57" s="50"/>
      <c r="C57" s="51" t="s">
        <v>1</v>
      </c>
      <c r="D57" s="51"/>
      <c r="E57" s="51"/>
      <c r="F57" s="51"/>
      <c r="G57" s="51" t="s">
        <v>2</v>
      </c>
      <c r="H57" s="51"/>
      <c r="I57" s="51"/>
      <c r="J57" s="51"/>
      <c r="L57" s="9" t="s">
        <v>3</v>
      </c>
    </row>
    <row r="58" spans="1:12" s="10" customFormat="1" x14ac:dyDescent="0.25">
      <c r="A58" s="5"/>
      <c r="B58" s="6"/>
      <c r="C58" s="7" t="s">
        <v>71</v>
      </c>
      <c r="D58" s="7" t="s">
        <v>72</v>
      </c>
      <c r="E58" s="7" t="s">
        <v>73</v>
      </c>
      <c r="F58" s="7" t="s">
        <v>64</v>
      </c>
      <c r="G58" s="7" t="s">
        <v>71</v>
      </c>
      <c r="H58" s="7" t="s">
        <v>72</v>
      </c>
      <c r="I58" s="7" t="s">
        <v>73</v>
      </c>
      <c r="J58" s="7" t="s">
        <v>64</v>
      </c>
      <c r="K58" s="8"/>
      <c r="L58" s="9"/>
    </row>
    <row r="59" spans="1:12" s="10" customFormat="1" ht="15.75" thickBot="1" x14ac:dyDescent="0.3">
      <c r="A59" s="41" t="s">
        <v>32</v>
      </c>
      <c r="B59" s="52"/>
      <c r="C59" s="8">
        <f>SUM(C60:C67)</f>
        <v>0</v>
      </c>
      <c r="D59" s="8">
        <f t="shared" ref="D59:J59" si="10">SUM(D60:D67)</f>
        <v>0</v>
      </c>
      <c r="E59" s="8">
        <f t="shared" si="10"/>
        <v>0</v>
      </c>
      <c r="F59" s="54">
        <f t="shared" si="10"/>
        <v>0</v>
      </c>
      <c r="G59" s="8">
        <f t="shared" si="10"/>
        <v>0</v>
      </c>
      <c r="H59" s="8">
        <f t="shared" si="10"/>
        <v>0</v>
      </c>
      <c r="I59" s="8">
        <f t="shared" si="10"/>
        <v>0</v>
      </c>
      <c r="J59" s="8">
        <f t="shared" si="10"/>
        <v>0</v>
      </c>
      <c r="K59" s="8"/>
      <c r="L59" s="9">
        <f>SUM(C59:J59)+SUM('[1]Arrest 25 - 59'!C55:I55)+SUM('[1]Arrest 18 - 24'!C55:I55)+SUM('[1]Arrest - under 18'!C55:H55)</f>
        <v>0</v>
      </c>
    </row>
    <row r="60" spans="1:12" s="36" customFormat="1" ht="30.75" thickTop="1" x14ac:dyDescent="0.25">
      <c r="A60" s="11" t="s">
        <v>33</v>
      </c>
      <c r="B60" s="34" t="s">
        <v>5</v>
      </c>
      <c r="C60" s="13">
        <f>'Monthly Arrest - 60+'!L60</f>
        <v>0</v>
      </c>
      <c r="D60" s="13">
        <f>'Monthly Arrest - 60+'!M60</f>
        <v>0</v>
      </c>
      <c r="E60" s="13">
        <f>'Monthly Arrest - 60+'!N60</f>
        <v>0</v>
      </c>
      <c r="F60" s="14">
        <f t="shared" ref="F60:F67" si="11">SUM(C60:E60)</f>
        <v>0</v>
      </c>
      <c r="G60" s="13">
        <f>'Monthly Arrest - 60+'!Y60</f>
        <v>0</v>
      </c>
      <c r="H60" s="13">
        <f>'Monthly Arrest - 60+'!Z60</f>
        <v>0</v>
      </c>
      <c r="I60" s="13">
        <f>'Monthly Arrest - 60+'!AA60</f>
        <v>0</v>
      </c>
      <c r="J60" s="14">
        <f t="shared" ref="J60:J67" si="12">SUM(G60:I60)</f>
        <v>0</v>
      </c>
      <c r="K60" s="35"/>
      <c r="L60" s="15">
        <f>SUM(C60:J60)+SUM('[1]Arrest 25 - 59'!C56:I56)+SUM('[1]Arrest 18 - 24'!C56:I56)+SUM('[1]Arrest - under 18'!C56:H56)</f>
        <v>0</v>
      </c>
    </row>
    <row r="61" spans="1:12" s="36" customFormat="1" x14ac:dyDescent="0.25">
      <c r="A61" s="16"/>
      <c r="B61" s="38" t="s">
        <v>6</v>
      </c>
      <c r="C61" s="18">
        <f>'Monthly Arrest - 60+'!L61</f>
        <v>0</v>
      </c>
      <c r="D61" s="18">
        <f>'Monthly Arrest - 60+'!M61</f>
        <v>0</v>
      </c>
      <c r="E61" s="18">
        <f>'Monthly Arrest - 60+'!N61</f>
        <v>0</v>
      </c>
      <c r="F61" s="19">
        <f t="shared" si="11"/>
        <v>0</v>
      </c>
      <c r="G61" s="18">
        <f>'Monthly Arrest - 60+'!Y61</f>
        <v>0</v>
      </c>
      <c r="H61" s="18">
        <f>'Monthly Arrest - 60+'!Z61</f>
        <v>0</v>
      </c>
      <c r="I61" s="18">
        <f>'Monthly Arrest - 60+'!AA61</f>
        <v>0</v>
      </c>
      <c r="J61" s="19">
        <f t="shared" si="12"/>
        <v>0</v>
      </c>
      <c r="K61" s="35"/>
      <c r="L61" s="20">
        <f>SUM(C61:J61)+SUM('[1]Arrest 25 - 59'!C57:I57)+SUM('[1]Arrest 18 - 24'!C57:I57)+SUM('[1]Arrest - under 18'!C57:H57)</f>
        <v>0</v>
      </c>
    </row>
    <row r="62" spans="1:12" s="36" customFormat="1" x14ac:dyDescent="0.25">
      <c r="A62" s="21" t="s">
        <v>34</v>
      </c>
      <c r="B62" s="39" t="s">
        <v>5</v>
      </c>
      <c r="C62" s="23">
        <f>'Monthly Arrest - 60+'!L62</f>
        <v>0</v>
      </c>
      <c r="D62" s="23">
        <f>'Monthly Arrest - 60+'!M62</f>
        <v>0</v>
      </c>
      <c r="E62" s="23">
        <f>'Monthly Arrest - 60+'!N62</f>
        <v>0</v>
      </c>
      <c r="F62" s="24">
        <f t="shared" si="11"/>
        <v>0</v>
      </c>
      <c r="G62" s="23">
        <f>'Monthly Arrest - 60+'!Y62</f>
        <v>0</v>
      </c>
      <c r="H62" s="23">
        <f>'Monthly Arrest - 60+'!Z62</f>
        <v>0</v>
      </c>
      <c r="I62" s="23">
        <f>'Monthly Arrest - 60+'!AA62</f>
        <v>0</v>
      </c>
      <c r="J62" s="24">
        <f t="shared" si="12"/>
        <v>0</v>
      </c>
      <c r="K62" s="35"/>
      <c r="L62" s="20">
        <f>SUM(C62:J62)+SUM('[1]Arrest 25 - 59'!C58:I58)+SUM('[1]Arrest 18 - 24'!C58:I58)+SUM('[1]Arrest - under 18'!C58:H58)</f>
        <v>0</v>
      </c>
    </row>
    <row r="63" spans="1:12" s="36" customFormat="1" x14ac:dyDescent="0.25">
      <c r="A63" s="16"/>
      <c r="B63" s="38" t="s">
        <v>6</v>
      </c>
      <c r="C63" s="18">
        <f>'Monthly Arrest - 60+'!L63</f>
        <v>0</v>
      </c>
      <c r="D63" s="18">
        <f>'Monthly Arrest - 60+'!M63</f>
        <v>0</v>
      </c>
      <c r="E63" s="18">
        <f>'Monthly Arrest - 60+'!N63</f>
        <v>0</v>
      </c>
      <c r="F63" s="19">
        <f t="shared" si="11"/>
        <v>0</v>
      </c>
      <c r="G63" s="18">
        <f>'Monthly Arrest - 60+'!Y63</f>
        <v>0</v>
      </c>
      <c r="H63" s="18">
        <f>'Monthly Arrest - 60+'!Z63</f>
        <v>0</v>
      </c>
      <c r="I63" s="18">
        <f>'Monthly Arrest - 60+'!AA63</f>
        <v>0</v>
      </c>
      <c r="J63" s="19">
        <f t="shared" si="12"/>
        <v>0</v>
      </c>
      <c r="K63" s="35"/>
      <c r="L63" s="20">
        <f>SUM(C63:J63)+SUM('[1]Arrest 25 - 59'!C59:I59)+SUM('[1]Arrest 18 - 24'!C59:I59)+SUM('[1]Arrest - under 18'!C59:H59)</f>
        <v>0</v>
      </c>
    </row>
    <row r="64" spans="1:12" s="36" customFormat="1" ht="30" x14ac:dyDescent="0.25">
      <c r="A64" s="21" t="s">
        <v>35</v>
      </c>
      <c r="B64" s="39" t="s">
        <v>5</v>
      </c>
      <c r="C64" s="23">
        <f>'Monthly Arrest - 60+'!L64</f>
        <v>0</v>
      </c>
      <c r="D64" s="23">
        <f>'Monthly Arrest - 60+'!M64</f>
        <v>0</v>
      </c>
      <c r="E64" s="23">
        <f>'Monthly Arrest - 60+'!N64</f>
        <v>0</v>
      </c>
      <c r="F64" s="24">
        <f t="shared" si="11"/>
        <v>0</v>
      </c>
      <c r="G64" s="23">
        <f>'Monthly Arrest - 60+'!Y64</f>
        <v>0</v>
      </c>
      <c r="H64" s="23">
        <f>'Monthly Arrest - 60+'!Z64</f>
        <v>0</v>
      </c>
      <c r="I64" s="23">
        <f>'Monthly Arrest - 60+'!AA64</f>
        <v>0</v>
      </c>
      <c r="J64" s="24">
        <f t="shared" si="12"/>
        <v>0</v>
      </c>
      <c r="K64" s="35"/>
      <c r="L64" s="20">
        <f>SUM(C64:J64)+SUM('[1]Arrest 25 - 59'!C60:I60)+SUM('[1]Arrest 18 - 24'!C60:I60)+SUM('[1]Arrest - under 18'!C60:H60)</f>
        <v>0</v>
      </c>
    </row>
    <row r="65" spans="1:33" s="36" customFormat="1" x14ac:dyDescent="0.25">
      <c r="A65" s="16"/>
      <c r="B65" s="38" t="s">
        <v>6</v>
      </c>
      <c r="C65" s="18">
        <f>'Monthly Arrest - 60+'!L65</f>
        <v>0</v>
      </c>
      <c r="D65" s="18">
        <f>'Monthly Arrest - 60+'!M65</f>
        <v>0</v>
      </c>
      <c r="E65" s="18">
        <f>'Monthly Arrest - 60+'!N65</f>
        <v>0</v>
      </c>
      <c r="F65" s="19">
        <f t="shared" si="11"/>
        <v>0</v>
      </c>
      <c r="G65" s="18">
        <f>'Monthly Arrest - 60+'!Y65</f>
        <v>0</v>
      </c>
      <c r="H65" s="18">
        <f>'Monthly Arrest - 60+'!Z65</f>
        <v>0</v>
      </c>
      <c r="I65" s="18">
        <f>'Monthly Arrest - 60+'!AA65</f>
        <v>0</v>
      </c>
      <c r="J65" s="19">
        <f t="shared" si="12"/>
        <v>0</v>
      </c>
      <c r="K65" s="35"/>
      <c r="L65" s="20">
        <f>SUM(C65:J65)+SUM('[1]Arrest 25 - 59'!C61:I61)+SUM('[1]Arrest 18 - 24'!C61:I61)+SUM('[1]Arrest - under 18'!C61:H61)</f>
        <v>0</v>
      </c>
    </row>
    <row r="66" spans="1:33" s="36" customFormat="1" ht="30" x14ac:dyDescent="0.25">
      <c r="A66" s="21" t="s">
        <v>36</v>
      </c>
      <c r="B66" s="39" t="s">
        <v>5</v>
      </c>
      <c r="C66" s="23">
        <f>'Monthly Arrest - 60+'!L66</f>
        <v>0</v>
      </c>
      <c r="D66" s="23">
        <f>'Monthly Arrest - 60+'!M66</f>
        <v>0</v>
      </c>
      <c r="E66" s="23">
        <f>'Monthly Arrest - 60+'!N66</f>
        <v>0</v>
      </c>
      <c r="F66" s="24">
        <f t="shared" si="11"/>
        <v>0</v>
      </c>
      <c r="G66" s="23">
        <f>'Monthly Arrest - 60+'!Y66</f>
        <v>0</v>
      </c>
      <c r="H66" s="23">
        <f>'Monthly Arrest - 60+'!Z66</f>
        <v>0</v>
      </c>
      <c r="I66" s="23">
        <f>'Monthly Arrest - 60+'!AA66</f>
        <v>0</v>
      </c>
      <c r="J66" s="24">
        <f t="shared" si="12"/>
        <v>0</v>
      </c>
      <c r="K66" s="35"/>
      <c r="L66" s="20">
        <f>SUM(C66:J66)+SUM('[1]Arrest 25 - 59'!C62:I62)+SUM('[1]Arrest 18 - 24'!C62:I62)+SUM('[1]Arrest - under 18'!C62:H62)</f>
        <v>0</v>
      </c>
    </row>
    <row r="67" spans="1:33" s="36" customFormat="1" ht="15.75" thickBot="1" x14ac:dyDescent="0.3">
      <c r="A67" s="16"/>
      <c r="B67" s="38" t="s">
        <v>6</v>
      </c>
      <c r="C67" s="18">
        <f>'Monthly Arrest - 60+'!L67</f>
        <v>0</v>
      </c>
      <c r="D67" s="18">
        <f>'Monthly Arrest - 60+'!M67</f>
        <v>0</v>
      </c>
      <c r="E67" s="18">
        <f>'Monthly Arrest - 60+'!N67</f>
        <v>0</v>
      </c>
      <c r="F67" s="19">
        <f t="shared" si="11"/>
        <v>0</v>
      </c>
      <c r="G67" s="18">
        <f>'Monthly Arrest - 60+'!Y67</f>
        <v>0</v>
      </c>
      <c r="H67" s="18">
        <f>'Monthly Arrest - 60+'!Z67</f>
        <v>0</v>
      </c>
      <c r="I67" s="18">
        <f>'Monthly Arrest - 60+'!AA67</f>
        <v>0</v>
      </c>
      <c r="J67" s="19">
        <f t="shared" si="12"/>
        <v>0</v>
      </c>
      <c r="K67" s="35"/>
      <c r="L67" s="29">
        <f>SUM(C67:J67)+SUM('[1]Arrest 25 - 59'!C63:I63)+SUM('[1]Arrest 18 - 24'!C63:I63)+SUM('[1]Arrest - under 18'!C63:H63)</f>
        <v>0</v>
      </c>
    </row>
    <row r="68" spans="1:33" ht="16.5" thickTop="1" thickBot="1" x14ac:dyDescent="0.3">
      <c r="A68" s="53" t="s">
        <v>37</v>
      </c>
      <c r="B68" s="47"/>
      <c r="C68" s="43">
        <f>SUM(C69:C76)</f>
        <v>0</v>
      </c>
      <c r="D68" s="43">
        <f t="shared" ref="D68:J68" si="13">SUM(D69:D76)</f>
        <v>0</v>
      </c>
      <c r="E68" s="43">
        <f t="shared" si="13"/>
        <v>0</v>
      </c>
      <c r="F68" s="54">
        <f t="shared" si="13"/>
        <v>0</v>
      </c>
      <c r="G68" s="43">
        <f t="shared" si="13"/>
        <v>0</v>
      </c>
      <c r="H68" s="43">
        <f t="shared" si="13"/>
        <v>0</v>
      </c>
      <c r="I68" s="43">
        <f t="shared" si="13"/>
        <v>0</v>
      </c>
      <c r="J68" s="54">
        <f t="shared" si="13"/>
        <v>0</v>
      </c>
      <c r="L68" s="9">
        <f>SUM(C68:J68)+SUM('[1]Arrest 25 - 59'!C64:I64)+SUM('[1]Arrest 18 - 24'!C64:I64)+SUM('[1]Arrest - under 18'!C64:H64)</f>
        <v>0</v>
      </c>
    </row>
    <row r="69" spans="1:33" s="36" customFormat="1" ht="30.75" thickTop="1" x14ac:dyDescent="0.25">
      <c r="A69" s="21" t="s">
        <v>38</v>
      </c>
      <c r="B69" s="39" t="s">
        <v>5</v>
      </c>
      <c r="C69" s="23">
        <f>'Monthly Arrest - 60+'!L69</f>
        <v>0</v>
      </c>
      <c r="D69" s="23">
        <f>'Monthly Arrest - 60+'!M69</f>
        <v>0</v>
      </c>
      <c r="E69" s="23">
        <f>'Monthly Arrest - 60+'!N69</f>
        <v>0</v>
      </c>
      <c r="F69" s="24">
        <f t="shared" ref="F69:F76" si="14">SUM(C69:E69)</f>
        <v>0</v>
      </c>
      <c r="G69" s="23">
        <f>'Monthly Arrest - 60+'!Y69</f>
        <v>0</v>
      </c>
      <c r="H69" s="23">
        <f>'Monthly Arrest - 60+'!Z69</f>
        <v>0</v>
      </c>
      <c r="I69" s="23">
        <f>'Monthly Arrest - 60+'!AA69</f>
        <v>0</v>
      </c>
      <c r="J69" s="24">
        <f t="shared" ref="J69:J76" si="15">SUM(G69:I69)</f>
        <v>0</v>
      </c>
      <c r="K69" s="35"/>
      <c r="L69" s="15">
        <f>SUM(C69:J69)+SUM('[1]Arrest 25 - 59'!C65:I65)+SUM('[1]Arrest 18 - 24'!C65:I65)+SUM('[1]Arrest - under 18'!C65:H65)</f>
        <v>0</v>
      </c>
    </row>
    <row r="70" spans="1:33" s="36" customFormat="1" x14ac:dyDescent="0.25">
      <c r="A70" s="16"/>
      <c r="B70" s="38" t="s">
        <v>6</v>
      </c>
      <c r="C70" s="18">
        <f>'Monthly Arrest - 60+'!L70</f>
        <v>0</v>
      </c>
      <c r="D70" s="18">
        <f>'Monthly Arrest - 60+'!M70</f>
        <v>0</v>
      </c>
      <c r="E70" s="18">
        <f>'Monthly Arrest - 60+'!N70</f>
        <v>0</v>
      </c>
      <c r="F70" s="19">
        <f t="shared" si="14"/>
        <v>0</v>
      </c>
      <c r="G70" s="18">
        <f>'Monthly Arrest - 60+'!Y70</f>
        <v>0</v>
      </c>
      <c r="H70" s="18">
        <f>'Monthly Arrest - 60+'!Z70</f>
        <v>0</v>
      </c>
      <c r="I70" s="18">
        <f>'Monthly Arrest - 60+'!AA70</f>
        <v>0</v>
      </c>
      <c r="J70" s="19">
        <f t="shared" si="15"/>
        <v>0</v>
      </c>
      <c r="K70" s="35"/>
      <c r="L70" s="20">
        <f>SUM(C70:J70)+SUM('[1]Arrest 25 - 59'!C66:I66)+SUM('[1]Arrest 18 - 24'!C66:I66)+SUM('[1]Arrest - under 18'!C66:H66)</f>
        <v>0</v>
      </c>
    </row>
    <row r="71" spans="1:33" s="36" customFormat="1" x14ac:dyDescent="0.25">
      <c r="A71" s="21" t="s">
        <v>34</v>
      </c>
      <c r="B71" s="39" t="s">
        <v>5</v>
      </c>
      <c r="C71" s="23">
        <f>'Monthly Arrest - 60+'!L71</f>
        <v>0</v>
      </c>
      <c r="D71" s="23">
        <f>'Monthly Arrest - 60+'!M71</f>
        <v>0</v>
      </c>
      <c r="E71" s="23">
        <f>'Monthly Arrest - 60+'!N71</f>
        <v>0</v>
      </c>
      <c r="F71" s="24">
        <f t="shared" si="14"/>
        <v>0</v>
      </c>
      <c r="G71" s="23">
        <f>'Monthly Arrest - 60+'!Y71</f>
        <v>0</v>
      </c>
      <c r="H71" s="23">
        <f>'Monthly Arrest - 60+'!Z71</f>
        <v>0</v>
      </c>
      <c r="I71" s="23">
        <f>'Monthly Arrest - 60+'!AA71</f>
        <v>0</v>
      </c>
      <c r="J71" s="24">
        <f t="shared" si="15"/>
        <v>0</v>
      </c>
      <c r="K71" s="35"/>
      <c r="L71" s="20">
        <f>SUM(C71:J71)+SUM('[1]Arrest 25 - 59'!C67:I67)+SUM('[1]Arrest 18 - 24'!C67:I67)+SUM('[1]Arrest - under 18'!C67:H67)</f>
        <v>0</v>
      </c>
    </row>
    <row r="72" spans="1:33" s="36" customFormat="1" x14ac:dyDescent="0.25">
      <c r="A72" s="16"/>
      <c r="B72" s="38" t="s">
        <v>6</v>
      </c>
      <c r="C72" s="18">
        <f>'Monthly Arrest - 60+'!L72</f>
        <v>0</v>
      </c>
      <c r="D72" s="18">
        <f>'Monthly Arrest - 60+'!M72</f>
        <v>0</v>
      </c>
      <c r="E72" s="18">
        <f>'Monthly Arrest - 60+'!N72</f>
        <v>0</v>
      </c>
      <c r="F72" s="19">
        <f t="shared" si="14"/>
        <v>0</v>
      </c>
      <c r="G72" s="18">
        <f>'Monthly Arrest - 60+'!Y72</f>
        <v>0</v>
      </c>
      <c r="H72" s="18">
        <f>'Monthly Arrest - 60+'!Z72</f>
        <v>0</v>
      </c>
      <c r="I72" s="18">
        <f>'Monthly Arrest - 60+'!AA72</f>
        <v>0</v>
      </c>
      <c r="J72" s="19">
        <f t="shared" si="15"/>
        <v>0</v>
      </c>
      <c r="K72" s="35"/>
      <c r="L72" s="20">
        <f>SUM(C72:J72)+SUM('[1]Arrest 25 - 59'!C68:I68)+SUM('[1]Arrest 18 - 24'!C68:I68)+SUM('[1]Arrest - under 18'!C68:H68)</f>
        <v>0</v>
      </c>
    </row>
    <row r="73" spans="1:33" s="36" customFormat="1" ht="30" x14ac:dyDescent="0.25">
      <c r="A73" s="21" t="s">
        <v>39</v>
      </c>
      <c r="B73" s="39" t="s">
        <v>5</v>
      </c>
      <c r="C73" s="23">
        <f>'Monthly Arrest - 60+'!L73</f>
        <v>0</v>
      </c>
      <c r="D73" s="23">
        <f>'Monthly Arrest - 60+'!M73</f>
        <v>0</v>
      </c>
      <c r="E73" s="23">
        <f>'Monthly Arrest - 60+'!N73</f>
        <v>0</v>
      </c>
      <c r="F73" s="24">
        <f t="shared" si="14"/>
        <v>0</v>
      </c>
      <c r="G73" s="23">
        <f>'Monthly Arrest - 60+'!Y73</f>
        <v>0</v>
      </c>
      <c r="H73" s="23">
        <f>'Monthly Arrest - 60+'!Z73</f>
        <v>0</v>
      </c>
      <c r="I73" s="23">
        <f>'Monthly Arrest - 60+'!AA73</f>
        <v>0</v>
      </c>
      <c r="J73" s="24">
        <f t="shared" si="15"/>
        <v>0</v>
      </c>
      <c r="K73" s="35"/>
      <c r="L73" s="20">
        <f>SUM(C73:J73)+SUM('[1]Arrest 25 - 59'!C69:I69)+SUM('[1]Arrest 18 - 24'!C69:I69)+SUM('[1]Arrest - under 18'!C69:H69)</f>
        <v>0</v>
      </c>
    </row>
    <row r="74" spans="1:33" s="36" customFormat="1" x14ac:dyDescent="0.25">
      <c r="A74" s="16"/>
      <c r="B74" s="38" t="s">
        <v>6</v>
      </c>
      <c r="C74" s="18">
        <f>'Monthly Arrest - 60+'!L74</f>
        <v>0</v>
      </c>
      <c r="D74" s="18">
        <f>'Monthly Arrest - 60+'!M74</f>
        <v>0</v>
      </c>
      <c r="E74" s="18">
        <f>'Monthly Arrest - 60+'!N74</f>
        <v>0</v>
      </c>
      <c r="F74" s="19">
        <f t="shared" si="14"/>
        <v>0</v>
      </c>
      <c r="G74" s="18">
        <f>'Monthly Arrest - 60+'!Y74</f>
        <v>0</v>
      </c>
      <c r="H74" s="18">
        <f>'Monthly Arrest - 60+'!Z74</f>
        <v>0</v>
      </c>
      <c r="I74" s="18">
        <f>'Monthly Arrest - 60+'!AA74</f>
        <v>0</v>
      </c>
      <c r="J74" s="19">
        <f t="shared" si="15"/>
        <v>0</v>
      </c>
      <c r="K74" s="35"/>
      <c r="L74" s="20">
        <f>SUM(C74:J74)+SUM('[1]Arrest 25 - 59'!C70:I70)+SUM('[1]Arrest 18 - 24'!C70:I70)+SUM('[1]Arrest - under 18'!C70:H70)</f>
        <v>0</v>
      </c>
    </row>
    <row r="75" spans="1:33" s="36" customFormat="1" ht="30" x14ac:dyDescent="0.25">
      <c r="A75" s="21" t="s">
        <v>40</v>
      </c>
      <c r="B75" s="39" t="s">
        <v>5</v>
      </c>
      <c r="C75" s="23">
        <f>'Monthly Arrest - 60+'!L75</f>
        <v>0</v>
      </c>
      <c r="D75" s="23">
        <f>'Monthly Arrest - 60+'!M75</f>
        <v>0</v>
      </c>
      <c r="E75" s="23">
        <f>'Monthly Arrest - 60+'!N75</f>
        <v>0</v>
      </c>
      <c r="F75" s="24">
        <f t="shared" si="14"/>
        <v>0</v>
      </c>
      <c r="G75" s="23">
        <f>'Monthly Arrest - 60+'!Y75</f>
        <v>0</v>
      </c>
      <c r="H75" s="23">
        <f>'Monthly Arrest - 60+'!Z75</f>
        <v>0</v>
      </c>
      <c r="I75" s="23">
        <f>'Monthly Arrest - 60+'!AA75</f>
        <v>0</v>
      </c>
      <c r="J75" s="24">
        <f t="shared" si="15"/>
        <v>0</v>
      </c>
      <c r="K75" s="35"/>
      <c r="L75" s="20">
        <f>SUM(C75:J75)+SUM('[1]Arrest 25 - 59'!C71:I71)+SUM('[1]Arrest 18 - 24'!C71:I71)+SUM('[1]Arrest - under 18'!C71:H71)</f>
        <v>0</v>
      </c>
    </row>
    <row r="76" spans="1:33" s="37" customFormat="1" ht="15.75" thickBot="1" x14ac:dyDescent="0.3">
      <c r="A76" s="25"/>
      <c r="B76" s="40" t="s">
        <v>6</v>
      </c>
      <c r="C76" s="27">
        <f>'Monthly Arrest - 60+'!L76</f>
        <v>0</v>
      </c>
      <c r="D76" s="27">
        <f>'Monthly Arrest - 60+'!M76</f>
        <v>0</v>
      </c>
      <c r="E76" s="27">
        <f>'Monthly Arrest - 60+'!N76</f>
        <v>0</v>
      </c>
      <c r="F76" s="28">
        <f t="shared" si="14"/>
        <v>0</v>
      </c>
      <c r="G76" s="27">
        <f>'Monthly Arrest - 60+'!Y76</f>
        <v>0</v>
      </c>
      <c r="H76" s="27">
        <f>'Monthly Arrest - 60+'!Z76</f>
        <v>0</v>
      </c>
      <c r="I76" s="27">
        <f>'Monthly Arrest - 60+'!AA76</f>
        <v>0</v>
      </c>
      <c r="J76" s="28">
        <f t="shared" si="15"/>
        <v>0</v>
      </c>
      <c r="K76" s="35"/>
      <c r="L76" s="29">
        <f>SUM(C76:J76)+SUM('[1]Arrest 25 - 59'!C72:I72)+SUM('[1]Arrest 18 - 24'!C72:I72)+SUM('[1]Arrest - under 18'!C72:H72)</f>
        <v>0</v>
      </c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</row>
    <row r="77" spans="1:33" ht="15.75" thickTop="1" x14ac:dyDescent="0.25">
      <c r="A77" s="41" t="s">
        <v>41</v>
      </c>
      <c r="B77" s="31" t="s">
        <v>5</v>
      </c>
      <c r="C77" s="43">
        <f>SUM(C60+C62+C64+C66+C69+C71+C73+C75)</f>
        <v>0</v>
      </c>
      <c r="D77" s="43">
        <f t="shared" ref="D77:J78" si="16">SUM(D60+D62+D64+D66+D69+D71+D73+D75)</f>
        <v>0</v>
      </c>
      <c r="E77" s="43">
        <f t="shared" si="16"/>
        <v>0</v>
      </c>
      <c r="F77" s="54">
        <f t="shared" si="16"/>
        <v>0</v>
      </c>
      <c r="G77" s="43">
        <f t="shared" si="16"/>
        <v>0</v>
      </c>
      <c r="H77" s="43">
        <f t="shared" si="16"/>
        <v>0</v>
      </c>
      <c r="I77" s="43">
        <f t="shared" si="16"/>
        <v>0</v>
      </c>
      <c r="J77" s="43">
        <f t="shared" si="16"/>
        <v>0</v>
      </c>
      <c r="L77" s="9">
        <f>SUM(C77:J77)+SUM('[1]Arrest 25 - 59'!C73:I73)+SUM('[1]Arrest 18 - 24'!C73:I73)+SUM('[1]Arrest - under 18'!C73:H73)</f>
        <v>0</v>
      </c>
    </row>
    <row r="78" spans="1:33" x14ac:dyDescent="0.25">
      <c r="A78" s="41"/>
      <c r="B78" s="31" t="s">
        <v>6</v>
      </c>
      <c r="C78" s="43">
        <f>SUM(C61+C63+C65+C67+C70+C72+C74+C76)</f>
        <v>0</v>
      </c>
      <c r="D78" s="43">
        <f t="shared" si="16"/>
        <v>0</v>
      </c>
      <c r="E78" s="43">
        <f t="shared" si="16"/>
        <v>0</v>
      </c>
      <c r="F78" s="54">
        <f t="shared" si="16"/>
        <v>0</v>
      </c>
      <c r="G78" s="43">
        <f t="shared" si="16"/>
        <v>0</v>
      </c>
      <c r="H78" s="43">
        <f t="shared" si="16"/>
        <v>0</v>
      </c>
      <c r="I78" s="43">
        <f t="shared" si="16"/>
        <v>0</v>
      </c>
      <c r="J78" s="43">
        <f t="shared" si="16"/>
        <v>0</v>
      </c>
      <c r="L78" s="9">
        <f>SUM(C78:J78)+SUM('[1]Arrest 25 - 59'!C74:I74)+SUM('[1]Arrest 18 - 24'!C74:I74)+SUM('[1]Arrest - under 18'!C74:H74)</f>
        <v>0</v>
      </c>
    </row>
    <row r="79" spans="1:33" x14ac:dyDescent="0.25">
      <c r="A79" s="44"/>
      <c r="B79" s="47"/>
      <c r="C79" s="48"/>
      <c r="D79" s="48"/>
      <c r="E79" s="48"/>
      <c r="F79" s="48"/>
      <c r="G79" s="48"/>
      <c r="H79" s="48"/>
      <c r="I79" s="48"/>
      <c r="J79" s="48"/>
    </row>
    <row r="80" spans="1:33" s="10" customFormat="1" x14ac:dyDescent="0.25">
      <c r="A80" s="49" t="s">
        <v>42</v>
      </c>
      <c r="B80" s="55"/>
      <c r="C80" s="51" t="s">
        <v>1</v>
      </c>
      <c r="D80" s="51"/>
      <c r="E80" s="51"/>
      <c r="F80" s="51"/>
      <c r="G80" s="51" t="s">
        <v>2</v>
      </c>
      <c r="H80" s="51"/>
      <c r="I80" s="51"/>
      <c r="J80" s="51"/>
      <c r="K80" s="8"/>
      <c r="L80" s="9" t="s">
        <v>3</v>
      </c>
    </row>
    <row r="81" spans="1:33" s="10" customFormat="1" ht="15.75" thickBot="1" x14ac:dyDescent="0.3">
      <c r="A81" s="5"/>
      <c r="B81" s="6"/>
      <c r="C81" s="7" t="s">
        <v>71</v>
      </c>
      <c r="D81" s="7" t="s">
        <v>72</v>
      </c>
      <c r="E81" s="7" t="s">
        <v>73</v>
      </c>
      <c r="F81" s="7" t="s">
        <v>64</v>
      </c>
      <c r="G81" s="7" t="s">
        <v>71</v>
      </c>
      <c r="H81" s="7" t="s">
        <v>72</v>
      </c>
      <c r="I81" s="7" t="s">
        <v>73</v>
      </c>
      <c r="J81" s="7" t="s">
        <v>64</v>
      </c>
      <c r="K81" s="8"/>
      <c r="L81" s="9"/>
    </row>
    <row r="82" spans="1:33" s="37" customFormat="1" ht="15.75" thickTop="1" x14ac:dyDescent="0.25">
      <c r="A82" s="11" t="s">
        <v>43</v>
      </c>
      <c r="B82" s="34" t="s">
        <v>5</v>
      </c>
      <c r="C82" s="13">
        <f>'Monthly Arrest - 60+'!L82</f>
        <v>0</v>
      </c>
      <c r="D82" s="13">
        <f>'Monthly Arrest - 60+'!M82</f>
        <v>0</v>
      </c>
      <c r="E82" s="13">
        <f>'Monthly Arrest - 60+'!N82</f>
        <v>0</v>
      </c>
      <c r="F82" s="14">
        <f t="shared" ref="F82:F87" si="17">SUM(C82:E82)</f>
        <v>0</v>
      </c>
      <c r="G82" s="13">
        <f>'Monthly Arrest - 60+'!Y82</f>
        <v>0</v>
      </c>
      <c r="H82" s="13">
        <f>'Monthly Arrest - 60+'!Z82</f>
        <v>0</v>
      </c>
      <c r="I82" s="13">
        <f>'Monthly Arrest - 60+'!AA82</f>
        <v>0</v>
      </c>
      <c r="J82" s="14">
        <f t="shared" ref="J82:J87" si="18">SUM(G82:I82)</f>
        <v>0</v>
      </c>
      <c r="K82" s="35"/>
      <c r="L82" s="15">
        <f>SUM(C82:J82)+SUM('[1]Arrest 25 - 59'!C77:I77)+SUM('[1]Arrest 18 - 24'!C77:I77)+SUM('[1]Arrest - under 18'!C77:H77)</f>
        <v>0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</row>
    <row r="83" spans="1:33" s="37" customFormat="1" x14ac:dyDescent="0.25">
      <c r="A83" s="16"/>
      <c r="B83" s="38" t="s">
        <v>6</v>
      </c>
      <c r="C83" s="18">
        <f>'Monthly Arrest - 60+'!L83</f>
        <v>0</v>
      </c>
      <c r="D83" s="18">
        <f>'Monthly Arrest - 60+'!M83</f>
        <v>0</v>
      </c>
      <c r="E83" s="18">
        <f>'Monthly Arrest - 60+'!N83</f>
        <v>0</v>
      </c>
      <c r="F83" s="19">
        <f t="shared" si="17"/>
        <v>0</v>
      </c>
      <c r="G83" s="18">
        <f>'Monthly Arrest - 60+'!Y83</f>
        <v>0</v>
      </c>
      <c r="H83" s="18">
        <f>'Monthly Arrest - 60+'!Z83</f>
        <v>0</v>
      </c>
      <c r="I83" s="18">
        <f>'Monthly Arrest - 60+'!AA83</f>
        <v>0</v>
      </c>
      <c r="J83" s="19">
        <f t="shared" si="18"/>
        <v>0</v>
      </c>
      <c r="K83" s="35"/>
      <c r="L83" s="20">
        <f>SUM(C83:J83)+SUM('[1]Arrest 25 - 59'!C78:I78)+SUM('[1]Arrest 18 - 24'!C78:I78)+SUM('[1]Arrest - under 18'!C78:H78)</f>
        <v>0</v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</row>
    <row r="84" spans="1:33" s="37" customFormat="1" x14ac:dyDescent="0.25">
      <c r="A84" s="21" t="s">
        <v>44</v>
      </c>
      <c r="B84" s="39" t="s">
        <v>5</v>
      </c>
      <c r="C84" s="23">
        <f>'Monthly Arrest - 60+'!L84</f>
        <v>0</v>
      </c>
      <c r="D84" s="23">
        <f>'Monthly Arrest - 60+'!M84</f>
        <v>0</v>
      </c>
      <c r="E84" s="23">
        <f>'Monthly Arrest - 60+'!N84</f>
        <v>0</v>
      </c>
      <c r="F84" s="24">
        <f t="shared" si="17"/>
        <v>0</v>
      </c>
      <c r="G84" s="23">
        <f>'Monthly Arrest - 60+'!Y84</f>
        <v>0</v>
      </c>
      <c r="H84" s="23">
        <f>'Monthly Arrest - 60+'!Z84</f>
        <v>0</v>
      </c>
      <c r="I84" s="23">
        <f>'Monthly Arrest - 60+'!AA84</f>
        <v>0</v>
      </c>
      <c r="J84" s="24">
        <f t="shared" si="18"/>
        <v>0</v>
      </c>
      <c r="K84" s="35"/>
      <c r="L84" s="20">
        <f>SUM(C84:J84)+SUM('[1]Arrest 25 - 59'!C79:I79)+SUM('[1]Arrest 18 - 24'!C79:I79)+SUM('[1]Arrest - under 18'!C79:H79)</f>
        <v>0</v>
      </c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</row>
    <row r="85" spans="1:33" s="37" customFormat="1" x14ac:dyDescent="0.25">
      <c r="A85" s="16"/>
      <c r="B85" s="38" t="s">
        <v>6</v>
      </c>
      <c r="C85" s="18">
        <f>'Monthly Arrest - 60+'!L85</f>
        <v>0</v>
      </c>
      <c r="D85" s="18">
        <f>'Monthly Arrest - 60+'!M85</f>
        <v>0</v>
      </c>
      <c r="E85" s="18">
        <f>'Monthly Arrest - 60+'!N85</f>
        <v>0</v>
      </c>
      <c r="F85" s="19">
        <f t="shared" si="17"/>
        <v>0</v>
      </c>
      <c r="G85" s="18">
        <f>'Monthly Arrest - 60+'!Y85</f>
        <v>0</v>
      </c>
      <c r="H85" s="18">
        <f>'Monthly Arrest - 60+'!Z85</f>
        <v>0</v>
      </c>
      <c r="I85" s="18">
        <f>'Monthly Arrest - 60+'!AA85</f>
        <v>0</v>
      </c>
      <c r="J85" s="19">
        <f t="shared" si="18"/>
        <v>0</v>
      </c>
      <c r="K85" s="35"/>
      <c r="L85" s="20">
        <f>SUM(C85:J85)+SUM('[1]Arrest 25 - 59'!C80:I80)+SUM('[1]Arrest 18 - 24'!C80:I80)+SUM('[1]Arrest - under 18'!C80:H80)</f>
        <v>0</v>
      </c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</row>
    <row r="86" spans="1:33" s="37" customFormat="1" x14ac:dyDescent="0.25">
      <c r="A86" s="21" t="s">
        <v>45</v>
      </c>
      <c r="B86" s="39" t="s">
        <v>5</v>
      </c>
      <c r="C86" s="23">
        <f>'Monthly Arrest - 60+'!L86</f>
        <v>0</v>
      </c>
      <c r="D86" s="23">
        <f>'Monthly Arrest - 60+'!M86</f>
        <v>0</v>
      </c>
      <c r="E86" s="23">
        <f>'Monthly Arrest - 60+'!N86</f>
        <v>0</v>
      </c>
      <c r="F86" s="24">
        <f t="shared" si="17"/>
        <v>0</v>
      </c>
      <c r="G86" s="23">
        <f>'Monthly Arrest - 60+'!Y86</f>
        <v>0</v>
      </c>
      <c r="H86" s="23">
        <f>'Monthly Arrest - 60+'!Z86</f>
        <v>0</v>
      </c>
      <c r="I86" s="23">
        <f>'Monthly Arrest - 60+'!AA86</f>
        <v>0</v>
      </c>
      <c r="J86" s="24">
        <f t="shared" si="18"/>
        <v>0</v>
      </c>
      <c r="K86" s="35"/>
      <c r="L86" s="20">
        <f>SUM(C86:J86)+SUM('[1]Arrest 25 - 59'!C81:I81)+SUM('[1]Arrest 18 - 24'!C81:I81)+SUM('[1]Arrest - under 18'!C81:H81)</f>
        <v>0</v>
      </c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</row>
    <row r="87" spans="1:33" s="37" customFormat="1" ht="15.75" thickBot="1" x14ac:dyDescent="0.3">
      <c r="A87" s="25"/>
      <c r="B87" s="40" t="s">
        <v>6</v>
      </c>
      <c r="C87" s="27">
        <f>'Monthly Arrest - 60+'!L87</f>
        <v>0</v>
      </c>
      <c r="D87" s="27">
        <f>'Monthly Arrest - 60+'!M87</f>
        <v>0</v>
      </c>
      <c r="E87" s="27">
        <f>'Monthly Arrest - 60+'!N87</f>
        <v>0</v>
      </c>
      <c r="F87" s="28">
        <f t="shared" si="17"/>
        <v>0</v>
      </c>
      <c r="G87" s="27">
        <f>'Monthly Arrest - 60+'!Y87</f>
        <v>0</v>
      </c>
      <c r="H87" s="27">
        <f>'Monthly Arrest - 60+'!Z87</f>
        <v>0</v>
      </c>
      <c r="I87" s="27">
        <f>'Monthly Arrest - 60+'!AA87</f>
        <v>0</v>
      </c>
      <c r="J87" s="28">
        <f t="shared" si="18"/>
        <v>0</v>
      </c>
      <c r="K87" s="35"/>
      <c r="L87" s="29">
        <f>SUM(C87:J87)+SUM('[1]Arrest 25 - 59'!C82:I82)+SUM('[1]Arrest 18 - 24'!C82:I82)+SUM('[1]Arrest - under 18'!C82:H82)</f>
        <v>0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</row>
    <row r="88" spans="1:33" s="37" customFormat="1" ht="15.75" thickTop="1" x14ac:dyDescent="0.25">
      <c r="A88" s="30" t="s">
        <v>46</v>
      </c>
      <c r="B88" s="31" t="s">
        <v>5</v>
      </c>
      <c r="C88" s="32">
        <f>C82+C84+C86</f>
        <v>0</v>
      </c>
      <c r="D88" s="32">
        <f t="shared" ref="D88:F89" si="19">D82+D84+D86</f>
        <v>0</v>
      </c>
      <c r="E88" s="32">
        <f t="shared" si="19"/>
        <v>0</v>
      </c>
      <c r="F88" s="59">
        <f t="shared" si="19"/>
        <v>0</v>
      </c>
      <c r="G88" s="32">
        <f>G82+G84+G86</f>
        <v>0</v>
      </c>
      <c r="H88" s="32">
        <f t="shared" ref="H88:J89" si="20">H82+H84+H86</f>
        <v>0</v>
      </c>
      <c r="I88" s="32">
        <f t="shared" si="20"/>
        <v>0</v>
      </c>
      <c r="J88" s="32">
        <f t="shared" si="20"/>
        <v>0</v>
      </c>
      <c r="K88" s="35"/>
      <c r="L88" s="9">
        <f>SUM(C88:J88)+SUM('[1]Arrest 25 - 59'!C83:I83)+SUM('[1]Arrest 18 - 24'!C83:I83)+SUM('[1]Arrest - under 18'!C83:H83)</f>
        <v>0</v>
      </c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</row>
    <row r="89" spans="1:33" s="37" customFormat="1" x14ac:dyDescent="0.25">
      <c r="A89" s="30"/>
      <c r="B89" s="31" t="s">
        <v>6</v>
      </c>
      <c r="C89" s="32">
        <f>C83+C85+C87</f>
        <v>0</v>
      </c>
      <c r="D89" s="32">
        <f t="shared" si="19"/>
        <v>0</v>
      </c>
      <c r="E89" s="32">
        <f t="shared" si="19"/>
        <v>0</v>
      </c>
      <c r="F89" s="59">
        <f t="shared" si="19"/>
        <v>0</v>
      </c>
      <c r="G89" s="32">
        <f>G83+G85+G87</f>
        <v>0</v>
      </c>
      <c r="H89" s="32">
        <f t="shared" si="20"/>
        <v>0</v>
      </c>
      <c r="I89" s="32">
        <f t="shared" si="20"/>
        <v>0</v>
      </c>
      <c r="J89" s="32">
        <f t="shared" si="20"/>
        <v>0</v>
      </c>
      <c r="K89" s="35"/>
      <c r="L89" s="9">
        <f>SUM(C89:J89)+SUM('[1]Arrest 25 - 59'!C84:I84)+SUM('[1]Arrest 18 - 24'!C84:I84)+SUM('[1]Arrest - under 18'!C84:H84)</f>
        <v>0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</row>
    <row r="90" spans="1:33" s="37" customFormat="1" x14ac:dyDescent="0.25">
      <c r="A90" s="33"/>
      <c r="B90" s="39"/>
      <c r="C90" s="23"/>
      <c r="D90" s="23"/>
      <c r="E90" s="23"/>
      <c r="F90" s="23"/>
      <c r="G90" s="23"/>
      <c r="H90" s="23"/>
      <c r="I90" s="23"/>
      <c r="J90" s="23"/>
      <c r="K90" s="35"/>
      <c r="L90" s="5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</row>
    <row r="91" spans="1:33" s="10" customFormat="1" x14ac:dyDescent="0.25">
      <c r="A91" s="49" t="s">
        <v>47</v>
      </c>
      <c r="B91" s="55"/>
      <c r="C91" s="51" t="s">
        <v>1</v>
      </c>
      <c r="D91" s="51"/>
      <c r="E91" s="51"/>
      <c r="F91" s="51"/>
      <c r="G91" s="51" t="s">
        <v>2</v>
      </c>
      <c r="H91" s="51"/>
      <c r="I91" s="51"/>
      <c r="J91" s="51"/>
      <c r="K91" s="8"/>
      <c r="L91" s="9" t="s">
        <v>3</v>
      </c>
    </row>
    <row r="92" spans="1:33" s="10" customFormat="1" ht="15.75" thickBot="1" x14ac:dyDescent="0.3">
      <c r="A92" s="5"/>
      <c r="B92" s="6"/>
      <c r="C92" s="7" t="s">
        <v>71</v>
      </c>
      <c r="D92" s="7" t="s">
        <v>72</v>
      </c>
      <c r="E92" s="7" t="s">
        <v>73</v>
      </c>
      <c r="F92" s="7" t="s">
        <v>64</v>
      </c>
      <c r="G92" s="7" t="s">
        <v>71</v>
      </c>
      <c r="H92" s="7" t="s">
        <v>72</v>
      </c>
      <c r="I92" s="7" t="s">
        <v>73</v>
      </c>
      <c r="J92" s="7" t="s">
        <v>64</v>
      </c>
      <c r="K92" s="8"/>
      <c r="L92" s="9"/>
    </row>
    <row r="93" spans="1:33" s="37" customFormat="1" ht="15.75" thickTop="1" x14ac:dyDescent="0.25">
      <c r="A93" s="11" t="s">
        <v>48</v>
      </c>
      <c r="B93" s="34" t="s">
        <v>5</v>
      </c>
      <c r="C93" s="13">
        <f>'Monthly Arrest - 60+'!L93</f>
        <v>0</v>
      </c>
      <c r="D93" s="13">
        <f>'Monthly Arrest - 60+'!M93</f>
        <v>0</v>
      </c>
      <c r="E93" s="13">
        <f>'Monthly Arrest - 60+'!N93</f>
        <v>0</v>
      </c>
      <c r="F93" s="14">
        <f t="shared" ref="F93:F108" si="21">SUM(C93:E93)</f>
        <v>0</v>
      </c>
      <c r="G93" s="13">
        <f>'Monthly Arrest - 60+'!Y93</f>
        <v>0</v>
      </c>
      <c r="H93" s="13">
        <f>'Monthly Arrest - 60+'!Z93</f>
        <v>0</v>
      </c>
      <c r="I93" s="13">
        <f>'Monthly Arrest - 60+'!AA93</f>
        <v>0</v>
      </c>
      <c r="J93" s="14">
        <f t="shared" ref="J93:J108" si="22">SUM(G93:I93)</f>
        <v>0</v>
      </c>
      <c r="K93" s="35"/>
      <c r="L93" s="15">
        <f>SUM(C93:J93)+SUM('[1]Arrest 25 - 59'!C87:I87)+SUM('[1]Arrest 18 - 24'!C87:I87)+SUM('[1]Arrest - under 18'!C87:H87)</f>
        <v>0</v>
      </c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</row>
    <row r="94" spans="1:33" s="37" customFormat="1" x14ac:dyDescent="0.25">
      <c r="A94" s="16"/>
      <c r="B94" s="38" t="s">
        <v>6</v>
      </c>
      <c r="C94" s="18">
        <f>'Monthly Arrest - 60+'!L94</f>
        <v>0</v>
      </c>
      <c r="D94" s="18">
        <f>'Monthly Arrest - 60+'!M94</f>
        <v>0</v>
      </c>
      <c r="E94" s="18">
        <f>'Monthly Arrest - 60+'!N94</f>
        <v>0</v>
      </c>
      <c r="F94" s="19">
        <f t="shared" si="21"/>
        <v>0</v>
      </c>
      <c r="G94" s="18">
        <f>'Monthly Arrest - 60+'!Y94</f>
        <v>0</v>
      </c>
      <c r="H94" s="18">
        <f>'Monthly Arrest - 60+'!Z94</f>
        <v>0</v>
      </c>
      <c r="I94" s="18">
        <f>'Monthly Arrest - 60+'!AA94</f>
        <v>0</v>
      </c>
      <c r="J94" s="19">
        <f t="shared" si="22"/>
        <v>0</v>
      </c>
      <c r="K94" s="35"/>
      <c r="L94" s="20">
        <f>SUM(C94:J94)+SUM('[1]Arrest 25 - 59'!C88:I88)+SUM('[1]Arrest 18 - 24'!C88:I88)+SUM('[1]Arrest - under 18'!C88:H88)</f>
        <v>0</v>
      </c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</row>
    <row r="95" spans="1:33" s="37" customFormat="1" x14ac:dyDescent="0.25">
      <c r="A95" s="21" t="s">
        <v>49</v>
      </c>
      <c r="B95" s="39" t="s">
        <v>5</v>
      </c>
      <c r="C95" s="23">
        <f>'Monthly Arrest - 60+'!L95</f>
        <v>0</v>
      </c>
      <c r="D95" s="23">
        <f>'Monthly Arrest - 60+'!M95</f>
        <v>0</v>
      </c>
      <c r="E95" s="23">
        <f>'Monthly Arrest - 60+'!N95</f>
        <v>0</v>
      </c>
      <c r="F95" s="24">
        <f t="shared" si="21"/>
        <v>0</v>
      </c>
      <c r="G95" s="23">
        <f>'Monthly Arrest - 60+'!Y95</f>
        <v>0</v>
      </c>
      <c r="H95" s="23">
        <f>'Monthly Arrest - 60+'!Z95</f>
        <v>0</v>
      </c>
      <c r="I95" s="23">
        <f>'Monthly Arrest - 60+'!AA95</f>
        <v>0</v>
      </c>
      <c r="J95" s="24">
        <f t="shared" si="22"/>
        <v>0</v>
      </c>
      <c r="K95" s="35"/>
      <c r="L95" s="20">
        <f>SUM(C95:J95)+SUM('[1]Arrest 25 - 59'!C89:I89)+SUM('[1]Arrest 18 - 24'!C89:I89)+SUM('[1]Arrest - under 18'!C89:H89)</f>
        <v>0</v>
      </c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</row>
    <row r="96" spans="1:33" s="37" customFormat="1" x14ac:dyDescent="0.25">
      <c r="A96" s="16"/>
      <c r="B96" s="38" t="s">
        <v>6</v>
      </c>
      <c r="C96" s="18">
        <f>'Monthly Arrest - 60+'!L96</f>
        <v>0</v>
      </c>
      <c r="D96" s="18">
        <f>'Monthly Arrest - 60+'!M96</f>
        <v>0</v>
      </c>
      <c r="E96" s="18">
        <f>'Monthly Arrest - 60+'!N96</f>
        <v>0</v>
      </c>
      <c r="F96" s="19">
        <f t="shared" si="21"/>
        <v>0</v>
      </c>
      <c r="G96" s="18">
        <f>'Monthly Arrest - 60+'!Y96</f>
        <v>0</v>
      </c>
      <c r="H96" s="18">
        <f>'Monthly Arrest - 60+'!Z96</f>
        <v>0</v>
      </c>
      <c r="I96" s="18">
        <f>'Monthly Arrest - 60+'!AA96</f>
        <v>0</v>
      </c>
      <c r="J96" s="19">
        <f t="shared" si="22"/>
        <v>0</v>
      </c>
      <c r="K96" s="35"/>
      <c r="L96" s="20">
        <f>SUM(C96:J96)+SUM('[1]Arrest 25 - 59'!C90:I90)+SUM('[1]Arrest 18 - 24'!C90:I90)+SUM('[1]Arrest - under 18'!C90:H90)</f>
        <v>0</v>
      </c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</row>
    <row r="97" spans="1:33" s="37" customFormat="1" x14ac:dyDescent="0.25">
      <c r="A97" s="21" t="s">
        <v>50</v>
      </c>
      <c r="B97" s="39" t="s">
        <v>5</v>
      </c>
      <c r="C97" s="23">
        <f>'Monthly Arrest - 60+'!L97</f>
        <v>0</v>
      </c>
      <c r="D97" s="23">
        <f>'Monthly Arrest - 60+'!M97</f>
        <v>0</v>
      </c>
      <c r="E97" s="23">
        <f>'Monthly Arrest - 60+'!N97</f>
        <v>0</v>
      </c>
      <c r="F97" s="24">
        <f t="shared" si="21"/>
        <v>0</v>
      </c>
      <c r="G97" s="23">
        <f>'Monthly Arrest - 60+'!Y97</f>
        <v>0</v>
      </c>
      <c r="H97" s="23">
        <f>'Monthly Arrest - 60+'!Z97</f>
        <v>0</v>
      </c>
      <c r="I97" s="23">
        <f>'Monthly Arrest - 60+'!AA97</f>
        <v>0</v>
      </c>
      <c r="J97" s="24">
        <f t="shared" si="22"/>
        <v>0</v>
      </c>
      <c r="K97" s="35"/>
      <c r="L97" s="20">
        <f>SUM(C97:J97)+SUM('[1]Arrest 25 - 59'!C91:I91)+SUM('[1]Arrest 18 - 24'!C91:I91)+SUM('[1]Arrest - under 18'!C91:H91)</f>
        <v>0</v>
      </c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</row>
    <row r="98" spans="1:33" s="37" customFormat="1" x14ac:dyDescent="0.25">
      <c r="A98" s="16"/>
      <c r="B98" s="38" t="s">
        <v>6</v>
      </c>
      <c r="C98" s="18">
        <f>'Monthly Arrest - 60+'!L98</f>
        <v>0</v>
      </c>
      <c r="D98" s="18">
        <f>'Monthly Arrest - 60+'!M98</f>
        <v>0</v>
      </c>
      <c r="E98" s="18">
        <f>'Monthly Arrest - 60+'!N98</f>
        <v>0</v>
      </c>
      <c r="F98" s="19">
        <f t="shared" si="21"/>
        <v>0</v>
      </c>
      <c r="G98" s="18">
        <f>'Monthly Arrest - 60+'!Y98</f>
        <v>0</v>
      </c>
      <c r="H98" s="18">
        <f>'Monthly Arrest - 60+'!Z98</f>
        <v>0</v>
      </c>
      <c r="I98" s="18">
        <f>'Monthly Arrest - 60+'!AA98</f>
        <v>0</v>
      </c>
      <c r="J98" s="19">
        <f t="shared" si="22"/>
        <v>0</v>
      </c>
      <c r="K98" s="35"/>
      <c r="L98" s="20">
        <f>SUM(C98:J98)+SUM('[1]Arrest 25 - 59'!C92:I92)+SUM('[1]Arrest 18 - 24'!C92:I92)+SUM('[1]Arrest - under 18'!C92:H92)</f>
        <v>0</v>
      </c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</row>
    <row r="99" spans="1:33" s="37" customFormat="1" x14ac:dyDescent="0.25">
      <c r="A99" s="21" t="s">
        <v>51</v>
      </c>
      <c r="B99" s="39" t="s">
        <v>5</v>
      </c>
      <c r="C99" s="23">
        <f>'Monthly Arrest - 60+'!L99</f>
        <v>0</v>
      </c>
      <c r="D99" s="23">
        <f>'Monthly Arrest - 60+'!M99</f>
        <v>0</v>
      </c>
      <c r="E99" s="23">
        <f>'Monthly Arrest - 60+'!N99</f>
        <v>0</v>
      </c>
      <c r="F99" s="24">
        <f t="shared" si="21"/>
        <v>0</v>
      </c>
      <c r="G99" s="23">
        <f>'Monthly Arrest - 60+'!Y99</f>
        <v>0</v>
      </c>
      <c r="H99" s="23">
        <f>'Monthly Arrest - 60+'!Z99</f>
        <v>0</v>
      </c>
      <c r="I99" s="23">
        <f>'Monthly Arrest - 60+'!AA99</f>
        <v>0</v>
      </c>
      <c r="J99" s="24">
        <f t="shared" si="22"/>
        <v>0</v>
      </c>
      <c r="K99" s="35"/>
      <c r="L99" s="20">
        <f>SUM(C99:J99)+SUM('[1]Arrest 25 - 59'!C93:I93)+SUM('[1]Arrest 18 - 24'!C93:I93)+SUM('[1]Arrest - under 18'!C93:H93)</f>
        <v>0</v>
      </c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</row>
    <row r="100" spans="1:33" s="36" customFormat="1" x14ac:dyDescent="0.25">
      <c r="A100" s="16"/>
      <c r="B100" s="38" t="s">
        <v>6</v>
      </c>
      <c r="C100" s="18">
        <f>'Monthly Arrest - 60+'!L100</f>
        <v>0</v>
      </c>
      <c r="D100" s="18">
        <f>'Monthly Arrest - 60+'!M100</f>
        <v>0</v>
      </c>
      <c r="E100" s="18">
        <f>'Monthly Arrest - 60+'!N100</f>
        <v>0</v>
      </c>
      <c r="F100" s="19">
        <f t="shared" si="21"/>
        <v>0</v>
      </c>
      <c r="G100" s="18">
        <f>'Monthly Arrest - 60+'!Y100</f>
        <v>0</v>
      </c>
      <c r="H100" s="18">
        <f>'Monthly Arrest - 60+'!Z100</f>
        <v>0</v>
      </c>
      <c r="I100" s="18">
        <f>'Monthly Arrest - 60+'!AA100</f>
        <v>0</v>
      </c>
      <c r="J100" s="19">
        <f t="shared" si="22"/>
        <v>0</v>
      </c>
      <c r="K100" s="35"/>
      <c r="L100" s="20">
        <f>SUM(C100:J100)+SUM('[1]Arrest 25 - 59'!C94:I94)+SUM('[1]Arrest 18 - 24'!C94:I94)+SUM('[1]Arrest - under 18'!C94:H94)</f>
        <v>0</v>
      </c>
    </row>
    <row r="101" spans="1:33" s="36" customFormat="1" x14ac:dyDescent="0.25">
      <c r="A101" s="21" t="s">
        <v>52</v>
      </c>
      <c r="B101" s="39" t="s">
        <v>5</v>
      </c>
      <c r="C101" s="23">
        <f>'Monthly Arrest - 60+'!L101</f>
        <v>0</v>
      </c>
      <c r="D101" s="23">
        <f>'Monthly Arrest - 60+'!M101</f>
        <v>0</v>
      </c>
      <c r="E101" s="23">
        <f>'Monthly Arrest - 60+'!N101</f>
        <v>0</v>
      </c>
      <c r="F101" s="24">
        <f t="shared" si="21"/>
        <v>0</v>
      </c>
      <c r="G101" s="23">
        <f>'Monthly Arrest - 60+'!Y101</f>
        <v>0</v>
      </c>
      <c r="H101" s="23">
        <f>'Monthly Arrest - 60+'!Z101</f>
        <v>0</v>
      </c>
      <c r="I101" s="23">
        <f>'Monthly Arrest - 60+'!AA101</f>
        <v>0</v>
      </c>
      <c r="J101" s="24">
        <f t="shared" si="22"/>
        <v>0</v>
      </c>
      <c r="K101" s="35"/>
      <c r="L101" s="20">
        <f>SUM(C101:J101)+SUM('[1]Arrest 25 - 59'!C95:I95)+SUM('[1]Arrest 18 - 24'!C95:I95)+SUM('[1]Arrest - under 18'!C95:H95)</f>
        <v>0</v>
      </c>
    </row>
    <row r="102" spans="1:33" s="36" customFormat="1" x14ac:dyDescent="0.25">
      <c r="A102" s="16"/>
      <c r="B102" s="38" t="s">
        <v>6</v>
      </c>
      <c r="C102" s="18">
        <f>'Monthly Arrest - 60+'!L102</f>
        <v>0</v>
      </c>
      <c r="D102" s="18">
        <f>'Monthly Arrest - 60+'!M102</f>
        <v>0</v>
      </c>
      <c r="E102" s="18">
        <f>'Monthly Arrest - 60+'!N102</f>
        <v>0</v>
      </c>
      <c r="F102" s="19">
        <f t="shared" si="21"/>
        <v>0</v>
      </c>
      <c r="G102" s="18">
        <f>'Monthly Arrest - 60+'!Y102</f>
        <v>0</v>
      </c>
      <c r="H102" s="18">
        <f>'Monthly Arrest - 60+'!Z102</f>
        <v>0</v>
      </c>
      <c r="I102" s="18">
        <f>'Monthly Arrest - 60+'!AA102</f>
        <v>0</v>
      </c>
      <c r="J102" s="19">
        <f t="shared" si="22"/>
        <v>0</v>
      </c>
      <c r="K102" s="35"/>
      <c r="L102" s="20">
        <f>SUM(C102:J102)+SUM('[1]Arrest 25 - 59'!C96:I96)+SUM('[1]Arrest 18 - 24'!C96:I96)+SUM('[1]Arrest - under 18'!C96:H96)</f>
        <v>0</v>
      </c>
    </row>
    <row r="103" spans="1:33" s="36" customFormat="1" x14ac:dyDescent="0.25">
      <c r="A103" s="21" t="s">
        <v>53</v>
      </c>
      <c r="B103" s="39" t="s">
        <v>5</v>
      </c>
      <c r="C103" s="23">
        <f>'Monthly Arrest - 60+'!L103</f>
        <v>0</v>
      </c>
      <c r="D103" s="23">
        <f>'Monthly Arrest - 60+'!M103</f>
        <v>0</v>
      </c>
      <c r="E103" s="23">
        <f>'Monthly Arrest - 60+'!N103</f>
        <v>0</v>
      </c>
      <c r="F103" s="24">
        <f t="shared" si="21"/>
        <v>0</v>
      </c>
      <c r="G103" s="23">
        <f>'Monthly Arrest - 60+'!Y103</f>
        <v>0</v>
      </c>
      <c r="H103" s="23">
        <f>'Monthly Arrest - 60+'!Z103</f>
        <v>0</v>
      </c>
      <c r="I103" s="23">
        <f>'Monthly Arrest - 60+'!AA103</f>
        <v>0</v>
      </c>
      <c r="J103" s="24">
        <f t="shared" si="22"/>
        <v>0</v>
      </c>
      <c r="K103" s="35"/>
      <c r="L103" s="20">
        <f>SUM(C103:J103)+SUM('[1]Arrest 25 - 59'!C97:I97)+SUM('[1]Arrest 18 - 24'!C97:I97)+SUM('[1]Arrest - under 18'!C97:H97)</f>
        <v>0</v>
      </c>
    </row>
    <row r="104" spans="1:33" s="36" customFormat="1" x14ac:dyDescent="0.25">
      <c r="A104" s="16"/>
      <c r="B104" s="38" t="s">
        <v>6</v>
      </c>
      <c r="C104" s="18">
        <f>'Monthly Arrest - 60+'!L104</f>
        <v>0</v>
      </c>
      <c r="D104" s="18">
        <f>'Monthly Arrest - 60+'!M104</f>
        <v>0</v>
      </c>
      <c r="E104" s="18">
        <f>'Monthly Arrest - 60+'!N104</f>
        <v>0</v>
      </c>
      <c r="F104" s="19">
        <f t="shared" si="21"/>
        <v>0</v>
      </c>
      <c r="G104" s="18">
        <f>'Monthly Arrest - 60+'!Y104</f>
        <v>0</v>
      </c>
      <c r="H104" s="18">
        <f>'Monthly Arrest - 60+'!Z104</f>
        <v>0</v>
      </c>
      <c r="I104" s="18">
        <f>'Monthly Arrest - 60+'!AA104</f>
        <v>0</v>
      </c>
      <c r="J104" s="19">
        <f t="shared" si="22"/>
        <v>0</v>
      </c>
      <c r="K104" s="35"/>
      <c r="L104" s="20">
        <f>SUM(C104:J104)+SUM('[1]Arrest 25 - 59'!C98:I98)+SUM('[1]Arrest 18 - 24'!C98:I98)+SUM('[1]Arrest - under 18'!C98:H98)</f>
        <v>0</v>
      </c>
    </row>
    <row r="105" spans="1:33" s="36" customFormat="1" x14ac:dyDescent="0.25">
      <c r="A105" s="21" t="s">
        <v>54</v>
      </c>
      <c r="B105" s="39" t="s">
        <v>5</v>
      </c>
      <c r="C105" s="23">
        <f>'Monthly Arrest - 60+'!L105</f>
        <v>0</v>
      </c>
      <c r="D105" s="23">
        <f>'Monthly Arrest - 60+'!M105</f>
        <v>0</v>
      </c>
      <c r="E105" s="23">
        <f>'Monthly Arrest - 60+'!N105</f>
        <v>0</v>
      </c>
      <c r="F105" s="24">
        <f t="shared" si="21"/>
        <v>0</v>
      </c>
      <c r="G105" s="23">
        <f>'Monthly Arrest - 60+'!Y105</f>
        <v>0</v>
      </c>
      <c r="H105" s="23">
        <f>'Monthly Arrest - 60+'!Z105</f>
        <v>0</v>
      </c>
      <c r="I105" s="23">
        <f>'Monthly Arrest - 60+'!AA105</f>
        <v>0</v>
      </c>
      <c r="J105" s="24">
        <f t="shared" si="22"/>
        <v>0</v>
      </c>
      <c r="K105" s="35"/>
      <c r="L105" s="20">
        <f>SUM(C105:J105)+SUM('[1]Arrest 25 - 59'!C99:I99)+SUM('[1]Arrest 18 - 24'!C99:I99)+SUM('[1]Arrest - under 18'!C99:H99)</f>
        <v>0</v>
      </c>
    </row>
    <row r="106" spans="1:33" s="36" customFormat="1" x14ac:dyDescent="0.25">
      <c r="A106" s="16"/>
      <c r="B106" s="38" t="s">
        <v>6</v>
      </c>
      <c r="C106" s="18">
        <f>'Monthly Arrest - 60+'!L106</f>
        <v>0</v>
      </c>
      <c r="D106" s="18">
        <f>'Monthly Arrest - 60+'!M106</f>
        <v>0</v>
      </c>
      <c r="E106" s="18">
        <f>'Monthly Arrest - 60+'!N106</f>
        <v>0</v>
      </c>
      <c r="F106" s="19">
        <f t="shared" si="21"/>
        <v>0</v>
      </c>
      <c r="G106" s="18">
        <f>'Monthly Arrest - 60+'!Y106</f>
        <v>0</v>
      </c>
      <c r="H106" s="18">
        <f>'Monthly Arrest - 60+'!Z106</f>
        <v>0</v>
      </c>
      <c r="I106" s="18">
        <f>'Monthly Arrest - 60+'!AA106</f>
        <v>0</v>
      </c>
      <c r="J106" s="19">
        <f t="shared" si="22"/>
        <v>0</v>
      </c>
      <c r="K106" s="35"/>
      <c r="L106" s="20">
        <f>SUM(C106:J106)+SUM('[1]Arrest 25 - 59'!C100:I100)+SUM('[1]Arrest 18 - 24'!C100:I100)+SUM('[1]Arrest - under 18'!C100:H100)</f>
        <v>0</v>
      </c>
    </row>
    <row r="107" spans="1:33" s="36" customFormat="1" x14ac:dyDescent="0.25">
      <c r="A107" s="21" t="s">
        <v>55</v>
      </c>
      <c r="B107" s="39" t="s">
        <v>5</v>
      </c>
      <c r="C107" s="23">
        <f>'Monthly Arrest - 60+'!L107</f>
        <v>0</v>
      </c>
      <c r="D107" s="23">
        <f>'Monthly Arrest - 60+'!M107</f>
        <v>0</v>
      </c>
      <c r="E107" s="23">
        <f>'Monthly Arrest - 60+'!N107</f>
        <v>0</v>
      </c>
      <c r="F107" s="24">
        <f t="shared" si="21"/>
        <v>0</v>
      </c>
      <c r="G107" s="23">
        <f>'Monthly Arrest - 60+'!Y107</f>
        <v>0</v>
      </c>
      <c r="H107" s="23">
        <f>'Monthly Arrest - 60+'!Z107</f>
        <v>0</v>
      </c>
      <c r="I107" s="23">
        <f>'Monthly Arrest - 60+'!AA107</f>
        <v>0</v>
      </c>
      <c r="J107" s="24">
        <f t="shared" si="22"/>
        <v>0</v>
      </c>
      <c r="K107" s="35"/>
      <c r="L107" s="20">
        <f>SUM(C107:J107)+SUM('[1]Arrest 25 - 59'!C101:I101)+SUM('[1]Arrest 18 - 24'!C101:I101)+SUM('[1]Arrest - under 18'!C101:H101)</f>
        <v>0</v>
      </c>
    </row>
    <row r="108" spans="1:33" s="36" customFormat="1" ht="15.75" thickBot="1" x14ac:dyDescent="0.3">
      <c r="A108" s="25"/>
      <c r="B108" s="40" t="s">
        <v>6</v>
      </c>
      <c r="C108" s="27">
        <f>'Monthly Arrest - 60+'!L108</f>
        <v>0</v>
      </c>
      <c r="D108" s="27">
        <f>'Monthly Arrest - 60+'!M108</f>
        <v>0</v>
      </c>
      <c r="E108" s="27">
        <f>'Monthly Arrest - 60+'!N108</f>
        <v>0</v>
      </c>
      <c r="F108" s="28">
        <f t="shared" si="21"/>
        <v>0</v>
      </c>
      <c r="G108" s="27">
        <f>'Monthly Arrest - 60+'!Y108</f>
        <v>0</v>
      </c>
      <c r="H108" s="27">
        <f>'Monthly Arrest - 60+'!Z108</f>
        <v>0</v>
      </c>
      <c r="I108" s="27">
        <f>'Monthly Arrest - 60+'!AA108</f>
        <v>0</v>
      </c>
      <c r="J108" s="28">
        <f t="shared" si="22"/>
        <v>0</v>
      </c>
      <c r="K108" s="35"/>
      <c r="L108" s="29">
        <f>SUM(C108:J108)+SUM('[1]Arrest 25 - 59'!C102:I102)+SUM('[1]Arrest 18 - 24'!C102:I102)+SUM('[1]Arrest - under 18'!C102:H102)</f>
        <v>0</v>
      </c>
    </row>
    <row r="109" spans="1:33" s="36" customFormat="1" ht="15.75" thickTop="1" x14ac:dyDescent="0.25">
      <c r="A109" s="30" t="s">
        <v>56</v>
      </c>
      <c r="B109" s="31" t="s">
        <v>5</v>
      </c>
      <c r="C109" s="32">
        <f>C93+C95+C97+C99+C101+C103+C105+C107</f>
        <v>0</v>
      </c>
      <c r="D109" s="32">
        <f t="shared" ref="D109:F110" si="23">D93+D95+D97+D99+D101+D103+D105+D107</f>
        <v>0</v>
      </c>
      <c r="E109" s="32">
        <f t="shared" si="23"/>
        <v>0</v>
      </c>
      <c r="F109" s="59">
        <f t="shared" si="23"/>
        <v>0</v>
      </c>
      <c r="G109" s="32">
        <f>G93+G95+G97+G99+G101+G103+G105+G107</f>
        <v>0</v>
      </c>
      <c r="H109" s="32">
        <f t="shared" ref="H109:J110" si="24">H93+H95+H97+H99+H101+H103+H105+H107</f>
        <v>0</v>
      </c>
      <c r="I109" s="32">
        <f t="shared" si="24"/>
        <v>0</v>
      </c>
      <c r="J109" s="32">
        <f t="shared" si="24"/>
        <v>0</v>
      </c>
      <c r="K109" s="35"/>
      <c r="L109" s="9">
        <f>SUM(C109:J109)+SUM('[1]Arrest 25 - 59'!C103:I103)+SUM('[1]Arrest 18 - 24'!C103:I103)+SUM('[1]Arrest - under 18'!C103:H103)</f>
        <v>0</v>
      </c>
    </row>
    <row r="110" spans="1:33" s="36" customFormat="1" x14ac:dyDescent="0.25">
      <c r="A110" s="30"/>
      <c r="B110" s="31" t="s">
        <v>6</v>
      </c>
      <c r="C110" s="32">
        <f>C94+C96+C98+C100+C102+C104+C106+C108</f>
        <v>0</v>
      </c>
      <c r="D110" s="32">
        <f t="shared" si="23"/>
        <v>0</v>
      </c>
      <c r="E110" s="32">
        <f t="shared" si="23"/>
        <v>0</v>
      </c>
      <c r="F110" s="59">
        <f t="shared" si="23"/>
        <v>0</v>
      </c>
      <c r="G110" s="32">
        <f>G94+G96+G98+G100+G102+G104+G106+G108</f>
        <v>0</v>
      </c>
      <c r="H110" s="32">
        <f t="shared" si="24"/>
        <v>0</v>
      </c>
      <c r="I110" s="32">
        <f t="shared" si="24"/>
        <v>0</v>
      </c>
      <c r="J110" s="32">
        <f t="shared" si="24"/>
        <v>0</v>
      </c>
      <c r="K110" s="35"/>
      <c r="L110" s="9">
        <f>SUM(C110:J110)+SUM('[1]Arrest 25 - 59'!C104:I104)+SUM('[1]Arrest 18 - 24'!C104:I104)+SUM('[1]Arrest - under 18'!C104:H104)</f>
        <v>0</v>
      </c>
    </row>
    <row r="111" spans="1:33" s="36" customFormat="1" x14ac:dyDescent="0.25">
      <c r="A111" s="33"/>
      <c r="B111" s="39"/>
      <c r="C111" s="23"/>
      <c r="D111" s="23"/>
      <c r="E111" s="23"/>
      <c r="F111" s="23"/>
      <c r="G111" s="23"/>
      <c r="H111" s="23"/>
      <c r="I111" s="23"/>
      <c r="J111" s="23"/>
      <c r="K111" s="35"/>
      <c r="L111" s="56"/>
    </row>
    <row r="112" spans="1:33" s="10" customFormat="1" x14ac:dyDescent="0.25">
      <c r="A112" s="49" t="s">
        <v>57</v>
      </c>
      <c r="B112" s="55"/>
      <c r="C112" s="51" t="s">
        <v>1</v>
      </c>
      <c r="D112" s="51"/>
      <c r="E112" s="51"/>
      <c r="F112" s="51"/>
      <c r="G112" s="51" t="s">
        <v>2</v>
      </c>
      <c r="H112" s="51"/>
      <c r="I112" s="51"/>
      <c r="J112" s="51"/>
      <c r="K112" s="8"/>
      <c r="L112" s="9" t="s">
        <v>3</v>
      </c>
    </row>
    <row r="113" spans="1:33" s="10" customFormat="1" ht="15.75" thickBot="1" x14ac:dyDescent="0.3">
      <c r="A113" s="5"/>
      <c r="B113" s="6"/>
      <c r="C113" s="7" t="s">
        <v>71</v>
      </c>
      <c r="D113" s="7" t="s">
        <v>72</v>
      </c>
      <c r="E113" s="7" t="s">
        <v>73</v>
      </c>
      <c r="F113" s="7" t="s">
        <v>64</v>
      </c>
      <c r="G113" s="7" t="s">
        <v>71</v>
      </c>
      <c r="H113" s="7" t="s">
        <v>72</v>
      </c>
      <c r="I113" s="7" t="s">
        <v>73</v>
      </c>
      <c r="J113" s="7" t="s">
        <v>64</v>
      </c>
      <c r="K113" s="8"/>
      <c r="L113" s="9"/>
    </row>
    <row r="114" spans="1:33" s="36" customFormat="1" ht="15.75" thickTop="1" x14ac:dyDescent="0.25">
      <c r="A114" s="11" t="s">
        <v>58</v>
      </c>
      <c r="B114" s="12" t="s">
        <v>5</v>
      </c>
      <c r="C114" s="13">
        <f>'Monthly Arrest - 60+'!L114</f>
        <v>0</v>
      </c>
      <c r="D114" s="13">
        <f>'Monthly Arrest - 60+'!M114</f>
        <v>0</v>
      </c>
      <c r="E114" s="13">
        <f>'Monthly Arrest - 60+'!N114</f>
        <v>0</v>
      </c>
      <c r="F114" s="14">
        <f t="shared" ref="F114:F117" si="25">SUM(C114:E114)</f>
        <v>0</v>
      </c>
      <c r="G114" s="13">
        <f>'Monthly Arrest - 60+'!Y114</f>
        <v>0</v>
      </c>
      <c r="H114" s="13">
        <f>'Monthly Arrest - 60+'!Z114</f>
        <v>0</v>
      </c>
      <c r="I114" s="13">
        <f>'Monthly Arrest - 60+'!AA114</f>
        <v>0</v>
      </c>
      <c r="J114" s="14">
        <f t="shared" ref="J114:J117" si="26">SUM(G114:I114)</f>
        <v>0</v>
      </c>
      <c r="K114" s="35"/>
      <c r="L114" s="15">
        <f>SUM(C114:J114)+SUM('[1]Arrest 25 - 59'!C107:I107)+SUM('[1]Arrest 18 - 24'!C107:I107)+SUM('[1]Arrest - under 18'!C107:H107)</f>
        <v>0</v>
      </c>
    </row>
    <row r="115" spans="1:33" s="36" customFormat="1" x14ac:dyDescent="0.25">
      <c r="A115" s="16"/>
      <c r="B115" s="17" t="s">
        <v>6</v>
      </c>
      <c r="C115" s="18">
        <f>'Monthly Arrest - 60+'!L115</f>
        <v>0</v>
      </c>
      <c r="D115" s="18">
        <f>'Monthly Arrest - 60+'!M115</f>
        <v>0</v>
      </c>
      <c r="E115" s="18">
        <f>'Monthly Arrest - 60+'!N115</f>
        <v>0</v>
      </c>
      <c r="F115" s="19">
        <f t="shared" si="25"/>
        <v>0</v>
      </c>
      <c r="G115" s="18">
        <f>'Monthly Arrest - 60+'!Y115</f>
        <v>0</v>
      </c>
      <c r="H115" s="18">
        <f>'Monthly Arrest - 60+'!Z115</f>
        <v>0</v>
      </c>
      <c r="I115" s="18">
        <f>'Monthly Arrest - 60+'!AA115</f>
        <v>0</v>
      </c>
      <c r="J115" s="19">
        <f t="shared" si="26"/>
        <v>0</v>
      </c>
      <c r="K115" s="35"/>
      <c r="L115" s="20">
        <f>SUM(C115:J115)+SUM('[1]Arrest 25 - 59'!C108:I108)+SUM('[1]Arrest 18 - 24'!C108:I108)+SUM('[1]Arrest - under 18'!C108:H108)</f>
        <v>0</v>
      </c>
    </row>
    <row r="116" spans="1:33" s="36" customFormat="1" x14ac:dyDescent="0.25">
      <c r="A116" s="21" t="s">
        <v>59</v>
      </c>
      <c r="B116" s="22" t="s">
        <v>5</v>
      </c>
      <c r="C116" s="23">
        <f>'Monthly Arrest - 60+'!L116</f>
        <v>0</v>
      </c>
      <c r="D116" s="23">
        <f>'Monthly Arrest - 60+'!M116</f>
        <v>0</v>
      </c>
      <c r="E116" s="23">
        <f>'Monthly Arrest - 60+'!N116</f>
        <v>0</v>
      </c>
      <c r="F116" s="24">
        <f t="shared" si="25"/>
        <v>0</v>
      </c>
      <c r="G116" s="23">
        <f>'Monthly Arrest - 60+'!Y116</f>
        <v>0</v>
      </c>
      <c r="H116" s="23">
        <f>'Monthly Arrest - 60+'!Z116</f>
        <v>0</v>
      </c>
      <c r="I116" s="23">
        <f>'Monthly Arrest - 60+'!AA116</f>
        <v>0</v>
      </c>
      <c r="J116" s="24">
        <f t="shared" si="26"/>
        <v>0</v>
      </c>
      <c r="K116" s="35"/>
      <c r="L116" s="20">
        <f>SUM(C116:J116)+SUM('[1]Arrest 25 - 59'!C109:I109)+SUM('[1]Arrest 18 - 24'!C109:I109)+SUM('[1]Arrest - under 18'!C109:H109)</f>
        <v>0</v>
      </c>
    </row>
    <row r="117" spans="1:33" s="36" customFormat="1" ht="15.75" thickBot="1" x14ac:dyDescent="0.3">
      <c r="A117" s="25"/>
      <c r="B117" s="26" t="s">
        <v>6</v>
      </c>
      <c r="C117" s="27">
        <f>'Monthly Arrest - 60+'!L117</f>
        <v>0</v>
      </c>
      <c r="D117" s="27">
        <f>'Monthly Arrest - 60+'!M117</f>
        <v>0</v>
      </c>
      <c r="E117" s="27">
        <f>'Monthly Arrest - 60+'!N117</f>
        <v>0</v>
      </c>
      <c r="F117" s="28">
        <f t="shared" si="25"/>
        <v>0</v>
      </c>
      <c r="G117" s="27">
        <f>'Monthly Arrest - 60+'!Y117</f>
        <v>0</v>
      </c>
      <c r="H117" s="27">
        <f>'Monthly Arrest - 60+'!Z117</f>
        <v>0</v>
      </c>
      <c r="I117" s="27">
        <f>'Monthly Arrest - 60+'!AA117</f>
        <v>0</v>
      </c>
      <c r="J117" s="28">
        <f t="shared" si="26"/>
        <v>0</v>
      </c>
      <c r="K117" s="35"/>
      <c r="L117" s="29">
        <f>SUM(C117:J117)+SUM('[1]Arrest 25 - 59'!C110:I110)+SUM('[1]Arrest 18 - 24'!C110:I110)+SUM('[1]Arrest - under 18'!C110:H110)</f>
        <v>0</v>
      </c>
    </row>
    <row r="118" spans="1:33" ht="15.75" thickTop="1" x14ac:dyDescent="0.25">
      <c r="A118" s="57" t="s">
        <v>60</v>
      </c>
      <c r="B118" s="46" t="s">
        <v>5</v>
      </c>
      <c r="C118" s="43">
        <f>C114+C116</f>
        <v>0</v>
      </c>
      <c r="D118" s="43">
        <f t="shared" ref="D118:F119" si="27">D114+D116</f>
        <v>0</v>
      </c>
      <c r="E118" s="43">
        <f t="shared" si="27"/>
        <v>0</v>
      </c>
      <c r="F118" s="54">
        <f t="shared" si="27"/>
        <v>0</v>
      </c>
      <c r="G118" s="43">
        <f>G114+G116</f>
        <v>0</v>
      </c>
      <c r="H118" s="43">
        <f t="shared" ref="H118:J119" si="28">H114+H116</f>
        <v>0</v>
      </c>
      <c r="I118" s="43">
        <f t="shared" si="28"/>
        <v>0</v>
      </c>
      <c r="J118" s="43">
        <f t="shared" si="28"/>
        <v>0</v>
      </c>
      <c r="L118" s="9">
        <f>SUM(C118:J118)+SUM('[1]Arrest 25 - 59'!C111:I111)+SUM('[1]Arrest 18 - 24'!C111:I111)+SUM('[1]Arrest - under 18'!C111:H111)</f>
        <v>0</v>
      </c>
    </row>
    <row r="119" spans="1:33" x14ac:dyDescent="0.25">
      <c r="A119" s="41"/>
      <c r="B119" s="46" t="s">
        <v>6</v>
      </c>
      <c r="C119" s="43">
        <f>C115+C117</f>
        <v>0</v>
      </c>
      <c r="D119" s="43">
        <f t="shared" si="27"/>
        <v>0</v>
      </c>
      <c r="E119" s="43">
        <f t="shared" si="27"/>
        <v>0</v>
      </c>
      <c r="F119" s="54">
        <f t="shared" si="27"/>
        <v>0</v>
      </c>
      <c r="G119" s="43">
        <f>G115+G117</f>
        <v>0</v>
      </c>
      <c r="H119" s="43">
        <f t="shared" si="28"/>
        <v>0</v>
      </c>
      <c r="I119" s="43">
        <f t="shared" si="28"/>
        <v>0</v>
      </c>
      <c r="J119" s="43">
        <f t="shared" si="28"/>
        <v>0</v>
      </c>
      <c r="L119" s="9">
        <f>SUM(C119:J119)+SUM('[1]Arrest 25 - 59'!C112:I112)+SUM('[1]Arrest 18 - 24'!C112:I112)+SUM('[1]Arrest - under 18'!C112:H112)</f>
        <v>0</v>
      </c>
    </row>
    <row r="120" spans="1:33" s="3" customFormat="1" x14ac:dyDescent="0.25">
      <c r="A120" s="44"/>
      <c r="B120" s="47"/>
      <c r="C120" s="48"/>
      <c r="D120" s="48"/>
      <c r="E120" s="48"/>
      <c r="F120" s="48"/>
      <c r="G120" s="48"/>
      <c r="H120" s="48"/>
      <c r="I120" s="48"/>
      <c r="J120" s="48"/>
      <c r="L120" s="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</sheetData>
  <pageMargins left="0.7" right="0.7" top="0.75" bottom="0.75" header="0.3" footer="0.3"/>
  <pageSetup scale="71" orientation="portrait" r:id="rId1"/>
  <headerFooter>
    <oddHeader>&amp;C2017 Adult Arrests
60+ Years of Age</oddHead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I120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7.5703125" style="58" customWidth="1"/>
    <col min="2" max="2" width="9.140625" style="2"/>
    <col min="3" max="12" width="10.140625" style="3" customWidth="1"/>
    <col min="13" max="13" width="9.140625" style="3"/>
    <col min="14" max="14" width="9.140625" style="4"/>
    <col min="15" max="16384" width="9.140625" style="2"/>
  </cols>
  <sheetData>
    <row r="1" spans="1:14" ht="15.75" x14ac:dyDescent="0.25">
      <c r="A1" s="1" t="s">
        <v>80</v>
      </c>
    </row>
    <row r="2" spans="1:14" s="10" customFormat="1" x14ac:dyDescent="0.25">
      <c r="A2" s="5" t="s">
        <v>85</v>
      </c>
      <c r="B2" s="6"/>
      <c r="C2" s="7" t="s">
        <v>1</v>
      </c>
      <c r="D2" s="7"/>
      <c r="E2" s="7"/>
      <c r="F2" s="7"/>
      <c r="G2" s="7"/>
      <c r="H2" s="7" t="s">
        <v>2</v>
      </c>
      <c r="I2" s="7"/>
      <c r="J2" s="7"/>
      <c r="K2" s="7"/>
      <c r="L2" s="7"/>
      <c r="M2" s="8"/>
      <c r="N2" s="9" t="s">
        <v>3</v>
      </c>
    </row>
    <row r="3" spans="1:14" s="10" customFormat="1" ht="15.75" thickBot="1" x14ac:dyDescent="0.3">
      <c r="A3" s="5"/>
      <c r="B3" s="6"/>
      <c r="C3" s="7" t="s">
        <v>61</v>
      </c>
      <c r="D3" s="7" t="s">
        <v>62</v>
      </c>
      <c r="E3" s="7" t="s">
        <v>63</v>
      </c>
      <c r="F3" s="7" t="s">
        <v>64</v>
      </c>
      <c r="G3" s="7" t="s">
        <v>65</v>
      </c>
      <c r="H3" s="7" t="s">
        <v>61</v>
      </c>
      <c r="I3" s="7" t="s">
        <v>62</v>
      </c>
      <c r="J3" s="7" t="s">
        <v>63</v>
      </c>
      <c r="K3" s="7" t="s">
        <v>64</v>
      </c>
      <c r="L3" s="7" t="s">
        <v>65</v>
      </c>
      <c r="M3" s="8"/>
      <c r="N3" s="9"/>
    </row>
    <row r="4" spans="1:14" ht="15.75" thickTop="1" x14ac:dyDescent="0.25">
      <c r="A4" s="11" t="s">
        <v>4</v>
      </c>
      <c r="B4" s="12" t="s">
        <v>5</v>
      </c>
      <c r="C4" s="13">
        <f>'Q1 Summary Arrest - 60+'!F4</f>
        <v>0</v>
      </c>
      <c r="D4" s="13">
        <f>'Q2 Summary Arrest - 60+'!F4</f>
        <v>0</v>
      </c>
      <c r="E4" s="13">
        <f>'Q3 Summary Arrest - 60+'!F4</f>
        <v>0</v>
      </c>
      <c r="F4" s="13">
        <f>'Q4 Summary Arrest - 60+'!F4</f>
        <v>0</v>
      </c>
      <c r="G4" s="14">
        <f>SUM(C4:F4)</f>
        <v>0</v>
      </c>
      <c r="H4" s="13">
        <f>'Q1 Summary Arrest - 60+'!J4</f>
        <v>0</v>
      </c>
      <c r="I4" s="13">
        <f>'Q2 Summary Arrest - 60+'!J4</f>
        <v>0</v>
      </c>
      <c r="J4" s="13">
        <f>'Q3 Summary Arrest - 60+'!J4</f>
        <v>0</v>
      </c>
      <c r="K4" s="13">
        <f>'Q4 Summary Arrest - 60+'!J4</f>
        <v>0</v>
      </c>
      <c r="L4" s="14">
        <f>SUM(H4:K4)</f>
        <v>0</v>
      </c>
      <c r="N4" s="15">
        <f>SUM(C4:L4)+SUM('[1]Arrest 25 - 59'!C3:I3)+SUM('[1]Arrest 18 - 24'!C3:I3)+SUM('[1]Arrest - under 18'!C3:H3)</f>
        <v>0</v>
      </c>
    </row>
    <row r="5" spans="1:14" x14ac:dyDescent="0.25">
      <c r="A5" s="16"/>
      <c r="B5" s="17" t="s">
        <v>6</v>
      </c>
      <c r="C5" s="18">
        <f>'Q1 Summary Arrest - 60+'!F5</f>
        <v>0</v>
      </c>
      <c r="D5" s="18">
        <f>'Q2 Summary Arrest - 60+'!F5</f>
        <v>0</v>
      </c>
      <c r="E5" s="18">
        <f>'Q3 Summary Arrest - 60+'!F5</f>
        <v>0</v>
      </c>
      <c r="F5" s="18">
        <f>'Q4 Summary Arrest - 60+'!F5</f>
        <v>0</v>
      </c>
      <c r="G5" s="19">
        <f t="shared" ref="G5:G21" si="0">SUM(C5:F5)</f>
        <v>0</v>
      </c>
      <c r="H5" s="18">
        <f>'Q1 Summary Arrest - 60+'!J5</f>
        <v>0</v>
      </c>
      <c r="I5" s="18">
        <f>'Q2 Summary Arrest - 60+'!J5</f>
        <v>0</v>
      </c>
      <c r="J5" s="18">
        <f>'Q3 Summary Arrest - 60+'!J5</f>
        <v>0</v>
      </c>
      <c r="K5" s="18">
        <f>'Q4 Summary Arrest - 60+'!J5</f>
        <v>0</v>
      </c>
      <c r="L5" s="19">
        <f t="shared" ref="L5:L21" si="1">SUM(H5:K5)</f>
        <v>0</v>
      </c>
      <c r="N5" s="20">
        <f>SUM(C5:L5)+SUM('[1]Arrest 25 - 59'!C4:I4)+SUM('[1]Arrest 18 - 24'!C4:I4)+SUM('[1]Arrest - under 18'!C4:H4)</f>
        <v>0</v>
      </c>
    </row>
    <row r="6" spans="1:14" x14ac:dyDescent="0.25">
      <c r="A6" s="21" t="s">
        <v>7</v>
      </c>
      <c r="B6" s="22" t="s">
        <v>5</v>
      </c>
      <c r="C6" s="23">
        <f>'Q1 Summary Arrest - 60+'!F6</f>
        <v>0</v>
      </c>
      <c r="D6" s="23">
        <f>'Q2 Summary Arrest - 60+'!F6</f>
        <v>0</v>
      </c>
      <c r="E6" s="23">
        <f>'Q3 Summary Arrest - 60+'!F6</f>
        <v>0</v>
      </c>
      <c r="F6" s="23">
        <f>'Q4 Summary Arrest - 60+'!F6</f>
        <v>0</v>
      </c>
      <c r="G6" s="24">
        <f t="shared" si="0"/>
        <v>0</v>
      </c>
      <c r="H6" s="23">
        <f>'Q1 Summary Arrest - 60+'!J6</f>
        <v>0</v>
      </c>
      <c r="I6" s="23">
        <f>'Q2 Summary Arrest - 60+'!J6</f>
        <v>0</v>
      </c>
      <c r="J6" s="23">
        <f>'Q3 Summary Arrest - 60+'!J6</f>
        <v>0</v>
      </c>
      <c r="K6" s="23">
        <f>'Q4 Summary Arrest - 60+'!J6</f>
        <v>0</v>
      </c>
      <c r="L6" s="24">
        <f t="shared" si="1"/>
        <v>0</v>
      </c>
      <c r="N6" s="20">
        <f>SUM(C6:L6)+SUM('[1]Arrest 25 - 59'!C5:I5)+SUM('[1]Arrest 18 - 24'!C5:I5)+SUM('[1]Arrest - under 18'!C5:H5)</f>
        <v>0</v>
      </c>
    </row>
    <row r="7" spans="1:14" x14ac:dyDescent="0.25">
      <c r="A7" s="16"/>
      <c r="B7" s="17" t="s">
        <v>6</v>
      </c>
      <c r="C7" s="18">
        <f>'Q1 Summary Arrest - 60+'!F7</f>
        <v>0</v>
      </c>
      <c r="D7" s="18">
        <f>'Q2 Summary Arrest - 60+'!F7</f>
        <v>0</v>
      </c>
      <c r="E7" s="18">
        <f>'Q3 Summary Arrest - 60+'!F7</f>
        <v>0</v>
      </c>
      <c r="F7" s="18">
        <f>'Q4 Summary Arrest - 60+'!F7</f>
        <v>0</v>
      </c>
      <c r="G7" s="19">
        <f t="shared" si="0"/>
        <v>0</v>
      </c>
      <c r="H7" s="18">
        <f>'Q1 Summary Arrest - 60+'!J7</f>
        <v>0</v>
      </c>
      <c r="I7" s="18">
        <f>'Q2 Summary Arrest - 60+'!J7</f>
        <v>0</v>
      </c>
      <c r="J7" s="18">
        <f>'Q3 Summary Arrest - 60+'!J7</f>
        <v>0</v>
      </c>
      <c r="K7" s="18">
        <f>'Q4 Summary Arrest - 60+'!J7</f>
        <v>0</v>
      </c>
      <c r="L7" s="19">
        <f t="shared" si="1"/>
        <v>0</v>
      </c>
      <c r="N7" s="20">
        <f>SUM(C7:L7)+SUM('[1]Arrest 25 - 59'!C6:I6)+SUM('[1]Arrest 18 - 24'!C6:I6)+SUM('[1]Arrest - under 18'!C6:H6)</f>
        <v>0</v>
      </c>
    </row>
    <row r="8" spans="1:14" x14ac:dyDescent="0.25">
      <c r="A8" s="21" t="s">
        <v>8</v>
      </c>
      <c r="B8" s="22" t="s">
        <v>5</v>
      </c>
      <c r="C8" s="23">
        <f>'Q1 Summary Arrest - 60+'!F8</f>
        <v>0</v>
      </c>
      <c r="D8" s="23">
        <f>'Q2 Summary Arrest - 60+'!F8</f>
        <v>0</v>
      </c>
      <c r="E8" s="23">
        <f>'Q3 Summary Arrest - 60+'!F8</f>
        <v>0</v>
      </c>
      <c r="F8" s="23">
        <f>'Q4 Summary Arrest - 60+'!F8</f>
        <v>0</v>
      </c>
      <c r="G8" s="24">
        <f t="shared" si="0"/>
        <v>0</v>
      </c>
      <c r="H8" s="23">
        <f>'Q1 Summary Arrest - 60+'!J8</f>
        <v>0</v>
      </c>
      <c r="I8" s="23">
        <f>'Q2 Summary Arrest - 60+'!J8</f>
        <v>0</v>
      </c>
      <c r="J8" s="23">
        <f>'Q3 Summary Arrest - 60+'!J8</f>
        <v>0</v>
      </c>
      <c r="K8" s="23">
        <f>'Q4 Summary Arrest - 60+'!J8</f>
        <v>0</v>
      </c>
      <c r="L8" s="24">
        <f t="shared" si="1"/>
        <v>0</v>
      </c>
      <c r="N8" s="20">
        <f>SUM(C8:L8)+SUM('[1]Arrest 25 - 59'!C7:I7)+SUM('[1]Arrest 18 - 24'!C7:I7)+SUM('[1]Arrest - under 18'!C7:H7)</f>
        <v>0</v>
      </c>
    </row>
    <row r="9" spans="1:14" x14ac:dyDescent="0.25">
      <c r="A9" s="16"/>
      <c r="B9" s="17" t="s">
        <v>6</v>
      </c>
      <c r="C9" s="18">
        <f>'Q1 Summary Arrest - 60+'!F9</f>
        <v>0</v>
      </c>
      <c r="D9" s="18">
        <f>'Q2 Summary Arrest - 60+'!F9</f>
        <v>0</v>
      </c>
      <c r="E9" s="18">
        <f>'Q3 Summary Arrest - 60+'!F9</f>
        <v>0</v>
      </c>
      <c r="F9" s="18">
        <f>'Q4 Summary Arrest - 60+'!F9</f>
        <v>0</v>
      </c>
      <c r="G9" s="19">
        <f t="shared" si="0"/>
        <v>0</v>
      </c>
      <c r="H9" s="18">
        <f>'Q1 Summary Arrest - 60+'!J9</f>
        <v>0</v>
      </c>
      <c r="I9" s="18">
        <f>'Q2 Summary Arrest - 60+'!J9</f>
        <v>0</v>
      </c>
      <c r="J9" s="18">
        <f>'Q3 Summary Arrest - 60+'!J9</f>
        <v>0</v>
      </c>
      <c r="K9" s="18">
        <f>'Q4 Summary Arrest - 60+'!J9</f>
        <v>0</v>
      </c>
      <c r="L9" s="19">
        <f t="shared" si="1"/>
        <v>0</v>
      </c>
      <c r="N9" s="20">
        <f>SUM(C9:L9)+SUM('[1]Arrest 25 - 59'!C8:I8)+SUM('[1]Arrest 18 - 24'!C8:I8)+SUM('[1]Arrest - under 18'!C8:H8)</f>
        <v>0</v>
      </c>
    </row>
    <row r="10" spans="1:14" x14ac:dyDescent="0.25">
      <c r="A10" s="21" t="s">
        <v>9</v>
      </c>
      <c r="B10" s="22" t="s">
        <v>5</v>
      </c>
      <c r="C10" s="23">
        <f>'Q1 Summary Arrest - 60+'!F10</f>
        <v>0</v>
      </c>
      <c r="D10" s="23">
        <f>'Q2 Summary Arrest - 60+'!F10</f>
        <v>0</v>
      </c>
      <c r="E10" s="23">
        <f>'Q3 Summary Arrest - 60+'!F10</f>
        <v>0</v>
      </c>
      <c r="F10" s="23">
        <f>'Q4 Summary Arrest - 60+'!F10</f>
        <v>0</v>
      </c>
      <c r="G10" s="24">
        <f t="shared" si="0"/>
        <v>0</v>
      </c>
      <c r="H10" s="23">
        <f>'Q1 Summary Arrest - 60+'!J10</f>
        <v>0</v>
      </c>
      <c r="I10" s="23">
        <f>'Q2 Summary Arrest - 60+'!J10</f>
        <v>0</v>
      </c>
      <c r="J10" s="23">
        <f>'Q3 Summary Arrest - 60+'!J10</f>
        <v>0</v>
      </c>
      <c r="K10" s="23">
        <f>'Q4 Summary Arrest - 60+'!J10</f>
        <v>0</v>
      </c>
      <c r="L10" s="24">
        <f t="shared" si="1"/>
        <v>0</v>
      </c>
      <c r="N10" s="20">
        <f>SUM(C10:L10)+SUM('[1]Arrest 25 - 59'!C9:I9)+SUM('[1]Arrest 18 - 24'!C9:I9)+SUM('[1]Arrest - under 18'!C9:H9)</f>
        <v>0</v>
      </c>
    </row>
    <row r="11" spans="1:14" x14ac:dyDescent="0.25">
      <c r="A11" s="16"/>
      <c r="B11" s="17" t="s">
        <v>6</v>
      </c>
      <c r="C11" s="18">
        <f>'Q1 Summary Arrest - 60+'!F11</f>
        <v>0</v>
      </c>
      <c r="D11" s="18">
        <f>'Q2 Summary Arrest - 60+'!F11</f>
        <v>0</v>
      </c>
      <c r="E11" s="18">
        <f>'Q3 Summary Arrest - 60+'!F11</f>
        <v>0</v>
      </c>
      <c r="F11" s="18">
        <f>'Q4 Summary Arrest - 60+'!F11</f>
        <v>0</v>
      </c>
      <c r="G11" s="19">
        <f t="shared" si="0"/>
        <v>0</v>
      </c>
      <c r="H11" s="18">
        <f>'Q1 Summary Arrest - 60+'!J11</f>
        <v>0</v>
      </c>
      <c r="I11" s="18">
        <f>'Q2 Summary Arrest - 60+'!J11</f>
        <v>0</v>
      </c>
      <c r="J11" s="18">
        <f>'Q3 Summary Arrest - 60+'!J11</f>
        <v>0</v>
      </c>
      <c r="K11" s="18">
        <f>'Q4 Summary Arrest - 60+'!J11</f>
        <v>0</v>
      </c>
      <c r="L11" s="19">
        <f t="shared" si="1"/>
        <v>0</v>
      </c>
      <c r="N11" s="20">
        <f>SUM(C11:L11)+SUM('[1]Arrest 25 - 59'!C10:I10)+SUM('[1]Arrest 18 - 24'!C10:I10)+SUM('[1]Arrest - under 18'!C10:H10)</f>
        <v>0</v>
      </c>
    </row>
    <row r="12" spans="1:14" x14ac:dyDescent="0.25">
      <c r="A12" s="21" t="s">
        <v>10</v>
      </c>
      <c r="B12" s="22" t="s">
        <v>5</v>
      </c>
      <c r="C12" s="23">
        <f>'Q1 Summary Arrest - 60+'!F12</f>
        <v>1</v>
      </c>
      <c r="D12" s="23">
        <f>'Q2 Summary Arrest - 60+'!F12</f>
        <v>1</v>
      </c>
      <c r="E12" s="23">
        <f>'Q3 Summary Arrest - 60+'!F12</f>
        <v>0</v>
      </c>
      <c r="F12" s="23">
        <f>'Q4 Summary Arrest - 60+'!F12</f>
        <v>0</v>
      </c>
      <c r="G12" s="24">
        <f t="shared" si="0"/>
        <v>2</v>
      </c>
      <c r="H12" s="23">
        <f>'Q1 Summary Arrest - 60+'!J12</f>
        <v>0</v>
      </c>
      <c r="I12" s="23">
        <f>'Q2 Summary Arrest - 60+'!J12</f>
        <v>1</v>
      </c>
      <c r="J12" s="23">
        <f>'Q3 Summary Arrest - 60+'!J12</f>
        <v>0</v>
      </c>
      <c r="K12" s="23">
        <f>'Q4 Summary Arrest - 60+'!J12</f>
        <v>0</v>
      </c>
      <c r="L12" s="24">
        <f t="shared" si="1"/>
        <v>1</v>
      </c>
      <c r="N12" s="20">
        <f>SUM(C12:L12)+SUM('[1]Arrest 25 - 59'!C11:I11)+SUM('[1]Arrest 18 - 24'!C11:I11)+SUM('[1]Arrest - under 18'!C11:H11)</f>
        <v>6</v>
      </c>
    </row>
    <row r="13" spans="1:14" x14ac:dyDescent="0.25">
      <c r="A13" s="16"/>
      <c r="B13" s="17" t="s">
        <v>6</v>
      </c>
      <c r="C13" s="18">
        <f>'Q1 Summary Arrest - 60+'!F13</f>
        <v>0</v>
      </c>
      <c r="D13" s="18">
        <f>'Q2 Summary Arrest - 60+'!F13</f>
        <v>0</v>
      </c>
      <c r="E13" s="18">
        <f>'Q3 Summary Arrest - 60+'!F13</f>
        <v>0</v>
      </c>
      <c r="F13" s="18">
        <f>'Q4 Summary Arrest - 60+'!F13</f>
        <v>0</v>
      </c>
      <c r="G13" s="19">
        <f t="shared" si="0"/>
        <v>0</v>
      </c>
      <c r="H13" s="18">
        <f>'Q1 Summary Arrest - 60+'!J13</f>
        <v>1</v>
      </c>
      <c r="I13" s="18">
        <f>'Q2 Summary Arrest - 60+'!J13</f>
        <v>0</v>
      </c>
      <c r="J13" s="18">
        <f>'Q3 Summary Arrest - 60+'!J13</f>
        <v>0</v>
      </c>
      <c r="K13" s="18">
        <f>'Q4 Summary Arrest - 60+'!J13</f>
        <v>0</v>
      </c>
      <c r="L13" s="19">
        <f t="shared" si="1"/>
        <v>1</v>
      </c>
      <c r="N13" s="20">
        <f>SUM(C13:L13)+SUM('[1]Arrest 25 - 59'!C12:I12)+SUM('[1]Arrest 18 - 24'!C12:I12)+SUM('[1]Arrest - under 18'!C12:H12)</f>
        <v>2</v>
      </c>
    </row>
    <row r="14" spans="1:14" x14ac:dyDescent="0.25">
      <c r="A14" s="21" t="s">
        <v>11</v>
      </c>
      <c r="B14" s="22" t="s">
        <v>5</v>
      </c>
      <c r="C14" s="23">
        <f>'Q1 Summary Arrest - 60+'!F14</f>
        <v>0</v>
      </c>
      <c r="D14" s="23">
        <f>'Q2 Summary Arrest - 60+'!F14</f>
        <v>0</v>
      </c>
      <c r="E14" s="23">
        <f>'Q3 Summary Arrest - 60+'!F14</f>
        <v>0</v>
      </c>
      <c r="F14" s="23">
        <f>'Q4 Summary Arrest - 60+'!F14</f>
        <v>0</v>
      </c>
      <c r="G14" s="24">
        <f t="shared" si="0"/>
        <v>0</v>
      </c>
      <c r="H14" s="23">
        <f>'Q1 Summary Arrest - 60+'!J14</f>
        <v>0</v>
      </c>
      <c r="I14" s="23">
        <f>'Q2 Summary Arrest - 60+'!J14</f>
        <v>0</v>
      </c>
      <c r="J14" s="23">
        <f>'Q3 Summary Arrest - 60+'!J14</f>
        <v>0</v>
      </c>
      <c r="K14" s="23">
        <f>'Q4 Summary Arrest - 60+'!J14</f>
        <v>0</v>
      </c>
      <c r="L14" s="24">
        <f t="shared" si="1"/>
        <v>0</v>
      </c>
      <c r="N14" s="20">
        <f>SUM(C14:L14)+SUM('[1]Arrest 25 - 59'!C13:I13)+SUM('[1]Arrest 18 - 24'!C13:I13)+SUM('[1]Arrest - under 18'!C13:H13)</f>
        <v>0</v>
      </c>
    </row>
    <row r="15" spans="1:14" x14ac:dyDescent="0.25">
      <c r="A15" s="16"/>
      <c r="B15" s="17" t="s">
        <v>6</v>
      </c>
      <c r="C15" s="18">
        <f>'Q1 Summary Arrest - 60+'!F15</f>
        <v>0</v>
      </c>
      <c r="D15" s="18">
        <f>'Q2 Summary Arrest - 60+'!F15</f>
        <v>0</v>
      </c>
      <c r="E15" s="18">
        <f>'Q3 Summary Arrest - 60+'!F15</f>
        <v>0</v>
      </c>
      <c r="F15" s="18">
        <f>'Q4 Summary Arrest - 60+'!F15</f>
        <v>0</v>
      </c>
      <c r="G15" s="19">
        <f t="shared" si="0"/>
        <v>0</v>
      </c>
      <c r="H15" s="18">
        <f>'Q1 Summary Arrest - 60+'!J15</f>
        <v>0</v>
      </c>
      <c r="I15" s="18">
        <f>'Q2 Summary Arrest - 60+'!J15</f>
        <v>0</v>
      </c>
      <c r="J15" s="18">
        <f>'Q3 Summary Arrest - 60+'!J15</f>
        <v>0</v>
      </c>
      <c r="K15" s="18">
        <f>'Q4 Summary Arrest - 60+'!J15</f>
        <v>0</v>
      </c>
      <c r="L15" s="19">
        <f t="shared" si="1"/>
        <v>0</v>
      </c>
      <c r="N15" s="20">
        <f>SUM(C15:L15)+SUM('[1]Arrest 25 - 59'!C14:I14)+SUM('[1]Arrest 18 - 24'!C14:I14)+SUM('[1]Arrest - under 18'!C14:H14)</f>
        <v>0</v>
      </c>
    </row>
    <row r="16" spans="1:14" x14ac:dyDescent="0.25">
      <c r="A16" s="21" t="s">
        <v>12</v>
      </c>
      <c r="B16" s="22" t="s">
        <v>5</v>
      </c>
      <c r="C16" s="23">
        <f>'Q1 Summary Arrest - 60+'!F16</f>
        <v>0</v>
      </c>
      <c r="D16" s="23">
        <f>'Q2 Summary Arrest - 60+'!F16</f>
        <v>0</v>
      </c>
      <c r="E16" s="23">
        <f>'Q3 Summary Arrest - 60+'!F16</f>
        <v>0</v>
      </c>
      <c r="F16" s="23">
        <f>'Q4 Summary Arrest - 60+'!F16</f>
        <v>0</v>
      </c>
      <c r="G16" s="24">
        <f t="shared" si="0"/>
        <v>0</v>
      </c>
      <c r="H16" s="23">
        <f>'Q1 Summary Arrest - 60+'!J16</f>
        <v>2</v>
      </c>
      <c r="I16" s="23">
        <f>'Q2 Summary Arrest - 60+'!J16</f>
        <v>0</v>
      </c>
      <c r="J16" s="23">
        <f>'Q3 Summary Arrest - 60+'!J16</f>
        <v>0</v>
      </c>
      <c r="K16" s="23">
        <f>'Q4 Summary Arrest - 60+'!J16</f>
        <v>0</v>
      </c>
      <c r="L16" s="24">
        <f t="shared" si="1"/>
        <v>2</v>
      </c>
      <c r="N16" s="20">
        <f>SUM(C16:L16)+SUM('[1]Arrest 25 - 59'!C15:I15)+SUM('[1]Arrest 18 - 24'!C15:I15)+SUM('[1]Arrest - under 18'!C15:H15)</f>
        <v>4</v>
      </c>
    </row>
    <row r="17" spans="1:35" x14ac:dyDescent="0.25">
      <c r="A17" s="16"/>
      <c r="B17" s="17" t="s">
        <v>6</v>
      </c>
      <c r="C17" s="18">
        <f>'Q1 Summary Arrest - 60+'!F17</f>
        <v>0</v>
      </c>
      <c r="D17" s="18">
        <f>'Q2 Summary Arrest - 60+'!F17</f>
        <v>0</v>
      </c>
      <c r="E17" s="18">
        <f>'Q3 Summary Arrest - 60+'!F17</f>
        <v>0</v>
      </c>
      <c r="F17" s="18">
        <f>'Q4 Summary Arrest - 60+'!F17</f>
        <v>0</v>
      </c>
      <c r="G17" s="19">
        <f t="shared" si="0"/>
        <v>0</v>
      </c>
      <c r="H17" s="18">
        <f>'Q1 Summary Arrest - 60+'!J17</f>
        <v>1</v>
      </c>
      <c r="I17" s="18">
        <f>'Q2 Summary Arrest - 60+'!J17</f>
        <v>0</v>
      </c>
      <c r="J17" s="18">
        <f>'Q3 Summary Arrest - 60+'!J17</f>
        <v>0</v>
      </c>
      <c r="K17" s="18">
        <f>'Q4 Summary Arrest - 60+'!J17</f>
        <v>0</v>
      </c>
      <c r="L17" s="19">
        <f t="shared" si="1"/>
        <v>1</v>
      </c>
      <c r="N17" s="20">
        <f>SUM(C17:L17)+SUM('[1]Arrest 25 - 59'!C16:I16)+SUM('[1]Arrest 18 - 24'!C16:I16)+SUM('[1]Arrest - under 18'!C16:H16)</f>
        <v>2</v>
      </c>
    </row>
    <row r="18" spans="1:35" x14ac:dyDescent="0.25">
      <c r="A18" s="21" t="s">
        <v>13</v>
      </c>
      <c r="B18" s="22" t="s">
        <v>5</v>
      </c>
      <c r="C18" s="23">
        <f>'Q1 Summary Arrest - 60+'!F18</f>
        <v>0</v>
      </c>
      <c r="D18" s="23">
        <f>'Q2 Summary Arrest - 60+'!F18</f>
        <v>0</v>
      </c>
      <c r="E18" s="23">
        <f>'Q3 Summary Arrest - 60+'!F18</f>
        <v>0</v>
      </c>
      <c r="F18" s="23">
        <f>'Q4 Summary Arrest - 60+'!F18</f>
        <v>0</v>
      </c>
      <c r="G18" s="24">
        <f t="shared" si="0"/>
        <v>0</v>
      </c>
      <c r="H18" s="23">
        <f>'Q1 Summary Arrest - 60+'!J18</f>
        <v>0</v>
      </c>
      <c r="I18" s="23">
        <f>'Q2 Summary Arrest - 60+'!J18</f>
        <v>0</v>
      </c>
      <c r="J18" s="23">
        <f>'Q3 Summary Arrest - 60+'!J18</f>
        <v>0</v>
      </c>
      <c r="K18" s="23">
        <f>'Q4 Summary Arrest - 60+'!J18</f>
        <v>0</v>
      </c>
      <c r="L18" s="24">
        <f t="shared" si="1"/>
        <v>0</v>
      </c>
      <c r="N18" s="20">
        <f>SUM(C18:L18)+SUM('[1]Arrest 25 - 59'!C17:I17)+SUM('[1]Arrest 18 - 24'!C17:I17)+SUM('[1]Arrest - under 18'!C17:H17)</f>
        <v>0</v>
      </c>
    </row>
    <row r="19" spans="1:35" x14ac:dyDescent="0.25">
      <c r="A19" s="16"/>
      <c r="B19" s="17" t="s">
        <v>6</v>
      </c>
      <c r="C19" s="18">
        <f>'Q1 Summary Arrest - 60+'!F19</f>
        <v>0</v>
      </c>
      <c r="D19" s="18">
        <f>'Q2 Summary Arrest - 60+'!F19</f>
        <v>0</v>
      </c>
      <c r="E19" s="18">
        <f>'Q3 Summary Arrest - 60+'!F19</f>
        <v>0</v>
      </c>
      <c r="F19" s="18">
        <f>'Q4 Summary Arrest - 60+'!F19</f>
        <v>0</v>
      </c>
      <c r="G19" s="19">
        <f t="shared" si="0"/>
        <v>0</v>
      </c>
      <c r="H19" s="18">
        <f>'Q1 Summary Arrest - 60+'!J19</f>
        <v>0</v>
      </c>
      <c r="I19" s="18">
        <f>'Q2 Summary Arrest - 60+'!J19</f>
        <v>0</v>
      </c>
      <c r="J19" s="18">
        <f>'Q3 Summary Arrest - 60+'!J19</f>
        <v>0</v>
      </c>
      <c r="K19" s="18">
        <f>'Q4 Summary Arrest - 60+'!J19</f>
        <v>0</v>
      </c>
      <c r="L19" s="19">
        <f t="shared" si="1"/>
        <v>0</v>
      </c>
      <c r="N19" s="20">
        <f>SUM(C19:L19)+SUM('[1]Arrest 25 - 59'!C18:I18)+SUM('[1]Arrest 18 - 24'!C18:I18)+SUM('[1]Arrest - under 18'!C18:H18)</f>
        <v>0</v>
      </c>
    </row>
    <row r="20" spans="1:35" x14ac:dyDescent="0.25">
      <c r="A20" s="21" t="s">
        <v>14</v>
      </c>
      <c r="B20" s="22" t="s">
        <v>5</v>
      </c>
      <c r="C20" s="23">
        <f>'Q1 Summary Arrest - 60+'!F20</f>
        <v>0</v>
      </c>
      <c r="D20" s="23">
        <f>'Q2 Summary Arrest - 60+'!F20</f>
        <v>0</v>
      </c>
      <c r="E20" s="23">
        <f>'Q3 Summary Arrest - 60+'!F20</f>
        <v>0</v>
      </c>
      <c r="F20" s="23">
        <f>'Q4 Summary Arrest - 60+'!F20</f>
        <v>0</v>
      </c>
      <c r="G20" s="24">
        <f t="shared" si="0"/>
        <v>0</v>
      </c>
      <c r="H20" s="23">
        <f>'Q1 Summary Arrest - 60+'!J20</f>
        <v>1</v>
      </c>
      <c r="I20" s="23">
        <f>'Q2 Summary Arrest - 60+'!J20</f>
        <v>0</v>
      </c>
      <c r="J20" s="23">
        <f>'Q3 Summary Arrest - 60+'!J20</f>
        <v>0</v>
      </c>
      <c r="K20" s="23">
        <f>'Q4 Summary Arrest - 60+'!J20</f>
        <v>0</v>
      </c>
      <c r="L20" s="24">
        <f t="shared" si="1"/>
        <v>1</v>
      </c>
      <c r="N20" s="20">
        <f>SUM(C20:L20)+SUM('[1]Arrest 25 - 59'!C19:I19)+SUM('[1]Arrest 18 - 24'!C19:I19)+SUM('[1]Arrest - under 18'!C19:H19)</f>
        <v>2</v>
      </c>
    </row>
    <row r="21" spans="1:35" ht="15.75" thickBot="1" x14ac:dyDescent="0.3">
      <c r="A21" s="25"/>
      <c r="B21" s="26" t="s">
        <v>6</v>
      </c>
      <c r="C21" s="27">
        <f>'Q1 Summary Arrest - 60+'!F21</f>
        <v>0</v>
      </c>
      <c r="D21" s="27">
        <f>'Q2 Summary Arrest - 60+'!F21</f>
        <v>0</v>
      </c>
      <c r="E21" s="27">
        <f>'Q3 Summary Arrest - 60+'!F21</f>
        <v>0</v>
      </c>
      <c r="F21" s="27">
        <f>'Q4 Summary Arrest - 60+'!F21</f>
        <v>0</v>
      </c>
      <c r="G21" s="28">
        <f t="shared" si="0"/>
        <v>0</v>
      </c>
      <c r="H21" s="27">
        <f>'Q1 Summary Arrest - 60+'!J21</f>
        <v>0</v>
      </c>
      <c r="I21" s="27">
        <f>'Q2 Summary Arrest - 60+'!J21</f>
        <v>0</v>
      </c>
      <c r="J21" s="27">
        <f>'Q3 Summary Arrest - 60+'!J21</f>
        <v>0</v>
      </c>
      <c r="K21" s="27">
        <f>'Q4 Summary Arrest - 60+'!J21</f>
        <v>0</v>
      </c>
      <c r="L21" s="28">
        <f t="shared" si="1"/>
        <v>0</v>
      </c>
      <c r="N21" s="29">
        <f>SUM(C21:L21)+SUM('[1]Arrest 25 - 59'!C20:I20)+SUM('[1]Arrest 18 - 24'!C20:I20)+SUM('[1]Arrest - under 18'!C20:H20)</f>
        <v>0</v>
      </c>
    </row>
    <row r="22" spans="1:35" ht="15.75" thickTop="1" x14ac:dyDescent="0.25">
      <c r="A22" s="30" t="s">
        <v>15</v>
      </c>
      <c r="B22" s="31" t="s">
        <v>5</v>
      </c>
      <c r="C22" s="32">
        <f>SUM(C4+C6+C8+C10+C12+C14+C16+C18+C20)</f>
        <v>1</v>
      </c>
      <c r="D22" s="32">
        <f t="shared" ref="D22:G22" si="2">SUM(D4+D6+D8+D10+D12+D14+D16+D18+D20)</f>
        <v>1</v>
      </c>
      <c r="E22" s="32">
        <f t="shared" si="2"/>
        <v>0</v>
      </c>
      <c r="F22" s="32">
        <f t="shared" si="2"/>
        <v>0</v>
      </c>
      <c r="G22" s="59">
        <f t="shared" si="2"/>
        <v>2</v>
      </c>
      <c r="H22" s="32">
        <f>SUM(H4+H6+H8+H10+H12+H14+H16+H18+H20)</f>
        <v>3</v>
      </c>
      <c r="I22" s="32">
        <f t="shared" ref="I22:L22" si="3">SUM(I4+I6+I8+I10+I12+I14+I16+I18+I20)</f>
        <v>1</v>
      </c>
      <c r="J22" s="32">
        <f t="shared" si="3"/>
        <v>0</v>
      </c>
      <c r="K22" s="32">
        <f t="shared" si="3"/>
        <v>0</v>
      </c>
      <c r="L22" s="59">
        <f t="shared" si="3"/>
        <v>4</v>
      </c>
      <c r="N22" s="9">
        <f>SUM(C22:L22)+SUM('[1]Arrest 25 - 59'!C21:I21)+SUM('[1]Arrest 18 - 24'!C21:I21)+SUM('[1]Arrest - under 18'!C21:H21)</f>
        <v>12</v>
      </c>
    </row>
    <row r="23" spans="1:35" x14ac:dyDescent="0.25">
      <c r="A23" s="33"/>
      <c r="B23" s="31" t="s">
        <v>6</v>
      </c>
      <c r="C23" s="32">
        <f>SUM(C5+C7+C9+C11+C13+C15+C17+C19+C21)</f>
        <v>0</v>
      </c>
      <c r="D23" s="32">
        <f t="shared" ref="D23:G23" si="4">SUM(D5+D7+D9+D11+D13+D15+D17+D19+D21)</f>
        <v>0</v>
      </c>
      <c r="E23" s="32">
        <f t="shared" si="4"/>
        <v>0</v>
      </c>
      <c r="F23" s="32">
        <f t="shared" si="4"/>
        <v>0</v>
      </c>
      <c r="G23" s="59">
        <f t="shared" si="4"/>
        <v>0</v>
      </c>
      <c r="H23" s="32">
        <f>SUM(H5+H7+H9+H11+H13+H15+H17+H19+H21)</f>
        <v>2</v>
      </c>
      <c r="I23" s="32">
        <f t="shared" ref="I23:L23" si="5">SUM(I5+I7+I9+I11+I13+I15+I17+I19+I21)</f>
        <v>0</v>
      </c>
      <c r="J23" s="32">
        <f t="shared" si="5"/>
        <v>0</v>
      </c>
      <c r="K23" s="32">
        <f t="shared" si="5"/>
        <v>0</v>
      </c>
      <c r="L23" s="59">
        <f t="shared" si="5"/>
        <v>2</v>
      </c>
      <c r="N23" s="9">
        <f>SUM(C23:L23)+SUM('[1]Arrest 25 - 59'!C22:I22)+SUM('[1]Arrest 18 - 24'!C22:I22)+SUM('[1]Arrest - under 18'!C22:H22)</f>
        <v>4</v>
      </c>
    </row>
    <row r="24" spans="1:35" x14ac:dyDescent="0.25">
      <c r="A24" s="33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35" s="10" customFormat="1" x14ac:dyDescent="0.25">
      <c r="A25" s="5" t="s">
        <v>16</v>
      </c>
      <c r="B25" s="6"/>
      <c r="C25" s="7" t="s">
        <v>1</v>
      </c>
      <c r="D25" s="7"/>
      <c r="E25" s="7"/>
      <c r="F25" s="7"/>
      <c r="G25" s="7"/>
      <c r="H25" s="7" t="s">
        <v>2</v>
      </c>
      <c r="I25" s="7"/>
      <c r="J25" s="7"/>
      <c r="K25" s="7"/>
      <c r="L25" s="7"/>
      <c r="M25" s="8"/>
      <c r="N25" s="9" t="s">
        <v>3</v>
      </c>
    </row>
    <row r="26" spans="1:35" s="10" customFormat="1" ht="15.75" thickBot="1" x14ac:dyDescent="0.3">
      <c r="A26" s="5"/>
      <c r="B26" s="6"/>
      <c r="C26" s="7" t="s">
        <v>61</v>
      </c>
      <c r="D26" s="7" t="s">
        <v>62</v>
      </c>
      <c r="E26" s="7" t="s">
        <v>63</v>
      </c>
      <c r="F26" s="7" t="s">
        <v>64</v>
      </c>
      <c r="G26" s="7" t="s">
        <v>65</v>
      </c>
      <c r="H26" s="7" t="s">
        <v>61</v>
      </c>
      <c r="I26" s="7" t="s">
        <v>62</v>
      </c>
      <c r="J26" s="7" t="s">
        <v>63</v>
      </c>
      <c r="K26" s="7" t="s">
        <v>64</v>
      </c>
      <c r="L26" s="7" t="s">
        <v>65</v>
      </c>
      <c r="M26" s="8"/>
      <c r="N26" s="9"/>
    </row>
    <row r="27" spans="1:35" s="37" customFormat="1" ht="15.75" thickTop="1" x14ac:dyDescent="0.25">
      <c r="A27" s="11" t="s">
        <v>17</v>
      </c>
      <c r="B27" s="34" t="s">
        <v>5</v>
      </c>
      <c r="C27" s="13">
        <f>'Q1 Summary Arrest - 60+'!F27</f>
        <v>0</v>
      </c>
      <c r="D27" s="13">
        <f>'Q2 Summary Arrest - 60+'!F27</f>
        <v>0</v>
      </c>
      <c r="E27" s="13">
        <f>'Q3 Summary Arrest - 60+'!F27</f>
        <v>0</v>
      </c>
      <c r="F27" s="13">
        <f>'Q4 Summary Arrest - 60+'!F27</f>
        <v>0</v>
      </c>
      <c r="G27" s="14">
        <f t="shared" ref="G27:G40" si="6">SUM(C27:F27)</f>
        <v>0</v>
      </c>
      <c r="H27" s="13">
        <f>'Q1 Summary Arrest - 60+'!J27</f>
        <v>0</v>
      </c>
      <c r="I27" s="13">
        <f>'Q2 Summary Arrest - 60+'!J27</f>
        <v>0</v>
      </c>
      <c r="J27" s="13">
        <f>'Q3 Summary Arrest - 60+'!J27</f>
        <v>0</v>
      </c>
      <c r="K27" s="13">
        <f>'Q4 Summary Arrest - 60+'!J27</f>
        <v>0</v>
      </c>
      <c r="L27" s="14">
        <f t="shared" ref="L27:L40" si="7">SUM(H27:K27)</f>
        <v>0</v>
      </c>
      <c r="M27" s="35"/>
      <c r="N27" s="15">
        <f>SUM(C27:L27)+SUM('[1]Arrest 25 - 59'!C25:I25)+SUM('[1]Arrest 18 - 24'!C25:I25)+SUM('[1]Arrest - under 18'!C25:H25)</f>
        <v>0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s="37" customFormat="1" x14ac:dyDescent="0.25">
      <c r="A28" s="16"/>
      <c r="B28" s="38" t="s">
        <v>6</v>
      </c>
      <c r="C28" s="18">
        <f>'Q1 Summary Arrest - 60+'!F28</f>
        <v>0</v>
      </c>
      <c r="D28" s="18">
        <f>'Q2 Summary Arrest - 60+'!F28</f>
        <v>0</v>
      </c>
      <c r="E28" s="18">
        <f>'Q3 Summary Arrest - 60+'!F28</f>
        <v>0</v>
      </c>
      <c r="F28" s="18">
        <f>'Q4 Summary Arrest - 60+'!F28</f>
        <v>0</v>
      </c>
      <c r="G28" s="19">
        <f t="shared" si="6"/>
        <v>0</v>
      </c>
      <c r="H28" s="18">
        <f>'Q1 Summary Arrest - 60+'!J28</f>
        <v>0</v>
      </c>
      <c r="I28" s="18">
        <f>'Q2 Summary Arrest - 60+'!J28</f>
        <v>0</v>
      </c>
      <c r="J28" s="18">
        <f>'Q3 Summary Arrest - 60+'!J28</f>
        <v>0</v>
      </c>
      <c r="K28" s="18">
        <f>'Q4 Summary Arrest - 60+'!J28</f>
        <v>0</v>
      </c>
      <c r="L28" s="19">
        <f t="shared" si="7"/>
        <v>0</v>
      </c>
      <c r="M28" s="35"/>
      <c r="N28" s="20">
        <f>SUM(C28:L28)+SUM('[1]Arrest 25 - 59'!C26:I26)+SUM('[1]Arrest 18 - 24'!C26:I26)+SUM('[1]Arrest - under 18'!C26:H26)</f>
        <v>0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s="37" customFormat="1" x14ac:dyDescent="0.25">
      <c r="A29" s="21" t="s">
        <v>18</v>
      </c>
      <c r="B29" s="39" t="s">
        <v>5</v>
      </c>
      <c r="C29" s="23">
        <f>'Q1 Summary Arrest - 60+'!F29</f>
        <v>0</v>
      </c>
      <c r="D29" s="23">
        <f>'Q2 Summary Arrest - 60+'!F29</f>
        <v>0</v>
      </c>
      <c r="E29" s="23">
        <f>'Q3 Summary Arrest - 60+'!F29</f>
        <v>0</v>
      </c>
      <c r="F29" s="23">
        <f>'Q4 Summary Arrest - 60+'!F29</f>
        <v>0</v>
      </c>
      <c r="G29" s="24">
        <f t="shared" si="6"/>
        <v>0</v>
      </c>
      <c r="H29" s="23">
        <f>'Q1 Summary Arrest - 60+'!J29</f>
        <v>1</v>
      </c>
      <c r="I29" s="23">
        <f>'Q2 Summary Arrest - 60+'!J29</f>
        <v>0</v>
      </c>
      <c r="J29" s="23">
        <f>'Q3 Summary Arrest - 60+'!J29</f>
        <v>0</v>
      </c>
      <c r="K29" s="23">
        <f>'Q4 Summary Arrest - 60+'!J29</f>
        <v>0</v>
      </c>
      <c r="L29" s="24">
        <f t="shared" si="7"/>
        <v>1</v>
      </c>
      <c r="M29" s="35"/>
      <c r="N29" s="20">
        <f>SUM(C29:L29)+SUM('[1]Arrest 25 - 59'!C27:I27)+SUM('[1]Arrest 18 - 24'!C27:I27)+SUM('[1]Arrest - under 18'!C27:H27)</f>
        <v>2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s="37" customFormat="1" x14ac:dyDescent="0.25">
      <c r="A30" s="16"/>
      <c r="B30" s="38" t="s">
        <v>6</v>
      </c>
      <c r="C30" s="18">
        <f>'Q1 Summary Arrest - 60+'!F30</f>
        <v>0</v>
      </c>
      <c r="D30" s="18">
        <f>'Q2 Summary Arrest - 60+'!F30</f>
        <v>0</v>
      </c>
      <c r="E30" s="18">
        <f>'Q3 Summary Arrest - 60+'!F30</f>
        <v>0</v>
      </c>
      <c r="F30" s="18">
        <f>'Q4 Summary Arrest - 60+'!F30</f>
        <v>0</v>
      </c>
      <c r="G30" s="19">
        <f t="shared" si="6"/>
        <v>0</v>
      </c>
      <c r="H30" s="18">
        <f>'Q1 Summary Arrest - 60+'!J30</f>
        <v>0</v>
      </c>
      <c r="I30" s="18">
        <f>'Q2 Summary Arrest - 60+'!J30</f>
        <v>0</v>
      </c>
      <c r="J30" s="18">
        <f>'Q3 Summary Arrest - 60+'!J30</f>
        <v>0</v>
      </c>
      <c r="K30" s="18">
        <f>'Q4 Summary Arrest - 60+'!J30</f>
        <v>0</v>
      </c>
      <c r="L30" s="19">
        <f t="shared" si="7"/>
        <v>0</v>
      </c>
      <c r="M30" s="35"/>
      <c r="N30" s="20">
        <f>SUM(C30:L30)+SUM('[1]Arrest 25 - 59'!C28:I28)+SUM('[1]Arrest 18 - 24'!C28:I28)+SUM('[1]Arrest - under 18'!C28:H28)</f>
        <v>0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s="37" customFormat="1" x14ac:dyDescent="0.25">
      <c r="A31" s="21" t="s">
        <v>19</v>
      </c>
      <c r="B31" s="39" t="s">
        <v>5</v>
      </c>
      <c r="C31" s="23">
        <f>'Q1 Summary Arrest - 60+'!F31</f>
        <v>0</v>
      </c>
      <c r="D31" s="23">
        <f>'Q2 Summary Arrest - 60+'!F31</f>
        <v>0</v>
      </c>
      <c r="E31" s="23">
        <f>'Q3 Summary Arrest - 60+'!F31</f>
        <v>0</v>
      </c>
      <c r="F31" s="23">
        <f>'Q4 Summary Arrest - 60+'!F31</f>
        <v>0</v>
      </c>
      <c r="G31" s="24">
        <f t="shared" si="6"/>
        <v>0</v>
      </c>
      <c r="H31" s="23">
        <f>'Q1 Summary Arrest - 60+'!J31</f>
        <v>0</v>
      </c>
      <c r="I31" s="23">
        <f>'Q2 Summary Arrest - 60+'!J31</f>
        <v>0</v>
      </c>
      <c r="J31" s="23">
        <f>'Q3 Summary Arrest - 60+'!J31</f>
        <v>0</v>
      </c>
      <c r="K31" s="23">
        <f>'Q4 Summary Arrest - 60+'!J31</f>
        <v>0</v>
      </c>
      <c r="L31" s="24">
        <f t="shared" si="7"/>
        <v>0</v>
      </c>
      <c r="M31" s="35"/>
      <c r="N31" s="20">
        <f>SUM(C31:L31)+SUM('[1]Arrest 25 - 59'!C29:I29)+SUM('[1]Arrest 18 - 24'!C29:I29)+SUM('[1]Arrest - under 18'!C29:H29)</f>
        <v>0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s="37" customFormat="1" x14ac:dyDescent="0.25">
      <c r="A32" s="16"/>
      <c r="B32" s="38" t="s">
        <v>6</v>
      </c>
      <c r="C32" s="18">
        <f>'Q1 Summary Arrest - 60+'!F32</f>
        <v>0</v>
      </c>
      <c r="D32" s="18">
        <f>'Q2 Summary Arrest - 60+'!F32</f>
        <v>0</v>
      </c>
      <c r="E32" s="18">
        <f>'Q3 Summary Arrest - 60+'!F32</f>
        <v>0</v>
      </c>
      <c r="F32" s="18">
        <f>'Q4 Summary Arrest - 60+'!F32</f>
        <v>0</v>
      </c>
      <c r="G32" s="19">
        <f t="shared" si="6"/>
        <v>0</v>
      </c>
      <c r="H32" s="18">
        <f>'Q1 Summary Arrest - 60+'!J32</f>
        <v>0</v>
      </c>
      <c r="I32" s="18">
        <f>'Q2 Summary Arrest - 60+'!J32</f>
        <v>0</v>
      </c>
      <c r="J32" s="18">
        <f>'Q3 Summary Arrest - 60+'!J32</f>
        <v>0</v>
      </c>
      <c r="K32" s="18">
        <f>'Q4 Summary Arrest - 60+'!J32</f>
        <v>0</v>
      </c>
      <c r="L32" s="19">
        <f t="shared" si="7"/>
        <v>0</v>
      </c>
      <c r="M32" s="35"/>
      <c r="N32" s="20">
        <f>SUM(C32:L32)+SUM('[1]Arrest 25 - 59'!C30:I30)+SUM('[1]Arrest 18 - 24'!C30:I30)+SUM('[1]Arrest - under 18'!C30:H30)</f>
        <v>0</v>
      </c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1:35" s="37" customFormat="1" x14ac:dyDescent="0.25">
      <c r="A33" s="21" t="s">
        <v>20</v>
      </c>
      <c r="B33" s="39" t="s">
        <v>5</v>
      </c>
      <c r="C33" s="23">
        <f>'Q1 Summary Arrest - 60+'!F33</f>
        <v>0</v>
      </c>
      <c r="D33" s="23">
        <f>'Q2 Summary Arrest - 60+'!F33</f>
        <v>0</v>
      </c>
      <c r="E33" s="23">
        <f>'Q3 Summary Arrest - 60+'!F33</f>
        <v>0</v>
      </c>
      <c r="F33" s="23">
        <f>'Q4 Summary Arrest - 60+'!F33</f>
        <v>0</v>
      </c>
      <c r="G33" s="24">
        <f t="shared" si="6"/>
        <v>0</v>
      </c>
      <c r="H33" s="23">
        <f>'Q1 Summary Arrest - 60+'!J33</f>
        <v>0</v>
      </c>
      <c r="I33" s="23">
        <f>'Q2 Summary Arrest - 60+'!J33</f>
        <v>0</v>
      </c>
      <c r="J33" s="23">
        <f>'Q3 Summary Arrest - 60+'!J33</f>
        <v>0</v>
      </c>
      <c r="K33" s="23">
        <f>'Q4 Summary Arrest - 60+'!J33</f>
        <v>0</v>
      </c>
      <c r="L33" s="24">
        <f t="shared" si="7"/>
        <v>0</v>
      </c>
      <c r="M33" s="35"/>
      <c r="N33" s="20">
        <f>SUM(C33:L33)+SUM('[1]Arrest 25 - 59'!C31:I31)+SUM('[1]Arrest 18 - 24'!C31:I31)+SUM('[1]Arrest - under 18'!C31:H31)</f>
        <v>0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5" s="37" customFormat="1" x14ac:dyDescent="0.25">
      <c r="A34" s="16"/>
      <c r="B34" s="38" t="s">
        <v>6</v>
      </c>
      <c r="C34" s="18">
        <f>'Q1 Summary Arrest - 60+'!F34</f>
        <v>0</v>
      </c>
      <c r="D34" s="18">
        <f>'Q2 Summary Arrest - 60+'!F34</f>
        <v>0</v>
      </c>
      <c r="E34" s="18">
        <f>'Q3 Summary Arrest - 60+'!F34</f>
        <v>0</v>
      </c>
      <c r="F34" s="18">
        <f>'Q4 Summary Arrest - 60+'!F34</f>
        <v>0</v>
      </c>
      <c r="G34" s="19">
        <f t="shared" si="6"/>
        <v>0</v>
      </c>
      <c r="H34" s="18">
        <f>'Q1 Summary Arrest - 60+'!J34</f>
        <v>1</v>
      </c>
      <c r="I34" s="18">
        <f>'Q2 Summary Arrest - 60+'!J34</f>
        <v>0</v>
      </c>
      <c r="J34" s="18">
        <f>'Q3 Summary Arrest - 60+'!J34</f>
        <v>0</v>
      </c>
      <c r="K34" s="18">
        <f>'Q4 Summary Arrest - 60+'!J34</f>
        <v>0</v>
      </c>
      <c r="L34" s="19">
        <f t="shared" si="7"/>
        <v>1</v>
      </c>
      <c r="M34" s="35"/>
      <c r="N34" s="20">
        <f>SUM(C34:L34)+SUM('[1]Arrest 25 - 59'!C32:I32)+SUM('[1]Arrest 18 - 24'!C32:I32)+SUM('[1]Arrest - under 18'!C32:H32)</f>
        <v>2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s="37" customFormat="1" x14ac:dyDescent="0.25">
      <c r="A35" s="21" t="s">
        <v>21</v>
      </c>
      <c r="B35" s="39" t="s">
        <v>5</v>
      </c>
      <c r="C35" s="23">
        <f>'Q1 Summary Arrest - 60+'!F35</f>
        <v>0</v>
      </c>
      <c r="D35" s="23">
        <f>'Q2 Summary Arrest - 60+'!F35</f>
        <v>0</v>
      </c>
      <c r="E35" s="23">
        <f>'Q3 Summary Arrest - 60+'!F35</f>
        <v>0</v>
      </c>
      <c r="F35" s="23">
        <f>'Q4 Summary Arrest - 60+'!F35</f>
        <v>0</v>
      </c>
      <c r="G35" s="24">
        <f t="shared" si="6"/>
        <v>0</v>
      </c>
      <c r="H35" s="23">
        <f>'Q1 Summary Arrest - 60+'!J35</f>
        <v>0</v>
      </c>
      <c r="I35" s="23">
        <f>'Q2 Summary Arrest - 60+'!J35</f>
        <v>0</v>
      </c>
      <c r="J35" s="23">
        <f>'Q3 Summary Arrest - 60+'!J35</f>
        <v>0</v>
      </c>
      <c r="K35" s="23">
        <f>'Q4 Summary Arrest - 60+'!J35</f>
        <v>0</v>
      </c>
      <c r="L35" s="24">
        <f t="shared" si="7"/>
        <v>0</v>
      </c>
      <c r="M35" s="35"/>
      <c r="N35" s="20">
        <f>SUM(C35:L35)+SUM('[1]Arrest 25 - 59'!C33:I33)+SUM('[1]Arrest 18 - 24'!C33:I33)+SUM('[1]Arrest - under 18'!C33:H33)</f>
        <v>0</v>
      </c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s="37" customFormat="1" x14ac:dyDescent="0.25">
      <c r="A36" s="16"/>
      <c r="B36" s="38" t="s">
        <v>6</v>
      </c>
      <c r="C36" s="18">
        <f>'Q1 Summary Arrest - 60+'!F36</f>
        <v>0</v>
      </c>
      <c r="D36" s="18">
        <f>'Q2 Summary Arrest - 60+'!F36</f>
        <v>0</v>
      </c>
      <c r="E36" s="18">
        <f>'Q3 Summary Arrest - 60+'!F36</f>
        <v>0</v>
      </c>
      <c r="F36" s="18">
        <f>'Q4 Summary Arrest - 60+'!F36</f>
        <v>0</v>
      </c>
      <c r="G36" s="19">
        <f t="shared" si="6"/>
        <v>0</v>
      </c>
      <c r="H36" s="18">
        <f>'Q1 Summary Arrest - 60+'!J36</f>
        <v>0</v>
      </c>
      <c r="I36" s="18">
        <f>'Q2 Summary Arrest - 60+'!J36</f>
        <v>1</v>
      </c>
      <c r="J36" s="18">
        <f>'Q3 Summary Arrest - 60+'!J36</f>
        <v>0</v>
      </c>
      <c r="K36" s="18">
        <f>'Q4 Summary Arrest - 60+'!J36</f>
        <v>0</v>
      </c>
      <c r="L36" s="19">
        <f t="shared" si="7"/>
        <v>1</v>
      </c>
      <c r="M36" s="35"/>
      <c r="N36" s="20">
        <f>SUM(C36:L36)+SUM('[1]Arrest 25 - 59'!C34:I34)+SUM('[1]Arrest 18 - 24'!C34:I34)+SUM('[1]Arrest - under 18'!C34:H34)</f>
        <v>2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1:35" s="37" customFormat="1" x14ac:dyDescent="0.25">
      <c r="A37" s="21" t="s">
        <v>22</v>
      </c>
      <c r="B37" s="39" t="s">
        <v>5</v>
      </c>
      <c r="C37" s="23">
        <f>'Q1 Summary Arrest - 60+'!F37</f>
        <v>0</v>
      </c>
      <c r="D37" s="23">
        <f>'Q2 Summary Arrest - 60+'!F37</f>
        <v>0</v>
      </c>
      <c r="E37" s="23">
        <f>'Q3 Summary Arrest - 60+'!F37</f>
        <v>0</v>
      </c>
      <c r="F37" s="23">
        <f>'Q4 Summary Arrest - 60+'!F37</f>
        <v>0</v>
      </c>
      <c r="G37" s="24">
        <f t="shared" si="6"/>
        <v>0</v>
      </c>
      <c r="H37" s="23">
        <f>'Q1 Summary Arrest - 60+'!J37</f>
        <v>0</v>
      </c>
      <c r="I37" s="23">
        <f>'Q2 Summary Arrest - 60+'!J37</f>
        <v>0</v>
      </c>
      <c r="J37" s="23">
        <f>'Q3 Summary Arrest - 60+'!J37</f>
        <v>0</v>
      </c>
      <c r="K37" s="23">
        <f>'Q4 Summary Arrest - 60+'!J37</f>
        <v>0</v>
      </c>
      <c r="L37" s="24">
        <f t="shared" si="7"/>
        <v>0</v>
      </c>
      <c r="M37" s="35"/>
      <c r="N37" s="20">
        <f>SUM(C37:L37)+SUM('[1]Arrest 25 - 59'!C35:I35)+SUM('[1]Arrest 18 - 24'!C35:I35)+SUM('[1]Arrest - under 18'!C35:H35)</f>
        <v>0</v>
      </c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s="37" customFormat="1" x14ac:dyDescent="0.25">
      <c r="A38" s="16"/>
      <c r="B38" s="38" t="s">
        <v>6</v>
      </c>
      <c r="C38" s="18">
        <f>'Q1 Summary Arrest - 60+'!F38</f>
        <v>0</v>
      </c>
      <c r="D38" s="18">
        <f>'Q2 Summary Arrest - 60+'!F38</f>
        <v>0</v>
      </c>
      <c r="E38" s="18">
        <f>'Q3 Summary Arrest - 60+'!F38</f>
        <v>0</v>
      </c>
      <c r="F38" s="18">
        <f>'Q4 Summary Arrest - 60+'!F38</f>
        <v>0</v>
      </c>
      <c r="G38" s="19">
        <f t="shared" si="6"/>
        <v>0</v>
      </c>
      <c r="H38" s="18">
        <f>'Q1 Summary Arrest - 60+'!J38</f>
        <v>0</v>
      </c>
      <c r="I38" s="18">
        <f>'Q2 Summary Arrest - 60+'!J38</f>
        <v>0</v>
      </c>
      <c r="J38" s="18">
        <f>'Q3 Summary Arrest - 60+'!J38</f>
        <v>0</v>
      </c>
      <c r="K38" s="18">
        <f>'Q4 Summary Arrest - 60+'!J38</f>
        <v>0</v>
      </c>
      <c r="L38" s="19">
        <f t="shared" si="7"/>
        <v>0</v>
      </c>
      <c r="M38" s="35"/>
      <c r="N38" s="20">
        <f>SUM(C38:L38)+SUM('[1]Arrest 25 - 59'!C36:I36)+SUM('[1]Arrest 18 - 24'!C36:I36)+SUM('[1]Arrest - under 18'!C36:H36)</f>
        <v>0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s="37" customFormat="1" x14ac:dyDescent="0.25">
      <c r="A39" s="21" t="s">
        <v>23</v>
      </c>
      <c r="B39" s="39" t="s">
        <v>5</v>
      </c>
      <c r="C39" s="23">
        <f>'Q1 Summary Arrest - 60+'!F39</f>
        <v>0</v>
      </c>
      <c r="D39" s="23">
        <f>'Q2 Summary Arrest - 60+'!F39</f>
        <v>1</v>
      </c>
      <c r="E39" s="23">
        <f>'Q3 Summary Arrest - 60+'!F39</f>
        <v>0</v>
      </c>
      <c r="F39" s="23">
        <f>'Q4 Summary Arrest - 60+'!F39</f>
        <v>0</v>
      </c>
      <c r="G39" s="24">
        <f t="shared" si="6"/>
        <v>1</v>
      </c>
      <c r="H39" s="23">
        <f>'Q1 Summary Arrest - 60+'!J39</f>
        <v>0</v>
      </c>
      <c r="I39" s="23">
        <f>'Q2 Summary Arrest - 60+'!J39</f>
        <v>0</v>
      </c>
      <c r="J39" s="23">
        <f>'Q3 Summary Arrest - 60+'!J39</f>
        <v>0</v>
      </c>
      <c r="K39" s="23">
        <f>'Q4 Summary Arrest - 60+'!J39</f>
        <v>0</v>
      </c>
      <c r="L39" s="24">
        <f t="shared" si="7"/>
        <v>0</v>
      </c>
      <c r="M39" s="35"/>
      <c r="N39" s="20">
        <f>SUM(C39:L39)+SUM('[1]Arrest 25 - 59'!C37:I37)+SUM('[1]Arrest 18 - 24'!C37:I37)+SUM('[1]Arrest - under 18'!C37:H37)</f>
        <v>2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s="36" customFormat="1" ht="15.75" thickBot="1" x14ac:dyDescent="0.3">
      <c r="A40" s="25"/>
      <c r="B40" s="40" t="s">
        <v>6</v>
      </c>
      <c r="C40" s="27">
        <f>'Q1 Summary Arrest - 60+'!F40</f>
        <v>0</v>
      </c>
      <c r="D40" s="27">
        <f>'Q2 Summary Arrest - 60+'!F40</f>
        <v>0</v>
      </c>
      <c r="E40" s="27">
        <f>'Q3 Summary Arrest - 60+'!F40</f>
        <v>0</v>
      </c>
      <c r="F40" s="27">
        <f>'Q4 Summary Arrest - 60+'!F40</f>
        <v>0</v>
      </c>
      <c r="G40" s="28">
        <f t="shared" si="6"/>
        <v>0</v>
      </c>
      <c r="H40" s="27">
        <f>'Q1 Summary Arrest - 60+'!J40</f>
        <v>0</v>
      </c>
      <c r="I40" s="27">
        <f>'Q2 Summary Arrest - 60+'!J40</f>
        <v>0</v>
      </c>
      <c r="J40" s="27">
        <f>'Q3 Summary Arrest - 60+'!J40</f>
        <v>0</v>
      </c>
      <c r="K40" s="27">
        <f>'Q4 Summary Arrest - 60+'!J40</f>
        <v>0</v>
      </c>
      <c r="L40" s="28">
        <f t="shared" si="7"/>
        <v>0</v>
      </c>
      <c r="M40" s="35"/>
      <c r="N40" s="29">
        <f>SUM(C40:L40)+SUM('[1]Arrest 25 - 59'!C38:I38)+SUM('[1]Arrest 18 - 24'!C38:I38)+SUM('[1]Arrest - under 18'!C38:H38)</f>
        <v>0</v>
      </c>
    </row>
    <row r="41" spans="1:35" ht="15.75" thickTop="1" x14ac:dyDescent="0.25">
      <c r="A41" s="41" t="s">
        <v>24</v>
      </c>
      <c r="B41" s="42" t="s">
        <v>5</v>
      </c>
      <c r="C41" s="43">
        <f>C27+C29+C31+C33+C35+C37+C39</f>
        <v>0</v>
      </c>
      <c r="D41" s="43">
        <f t="shared" ref="D41:L41" si="8">D27+D29+D31+D33+D35+D37+D39</f>
        <v>1</v>
      </c>
      <c r="E41" s="43">
        <f t="shared" si="8"/>
        <v>0</v>
      </c>
      <c r="F41" s="43">
        <f t="shared" si="8"/>
        <v>0</v>
      </c>
      <c r="G41" s="54">
        <f t="shared" si="8"/>
        <v>1</v>
      </c>
      <c r="H41" s="43">
        <f t="shared" si="8"/>
        <v>1</v>
      </c>
      <c r="I41" s="43">
        <f t="shared" si="8"/>
        <v>0</v>
      </c>
      <c r="J41" s="43">
        <f t="shared" si="8"/>
        <v>0</v>
      </c>
      <c r="K41" s="43">
        <f t="shared" si="8"/>
        <v>0</v>
      </c>
      <c r="L41" s="43">
        <f t="shared" si="8"/>
        <v>1</v>
      </c>
      <c r="N41" s="9">
        <f>SUM(C41:L41)+SUM('[1]Arrest 25 - 59'!C39:I39)+SUM('[1]Arrest 18 - 24'!C39:I39)+SUM('[1]Arrest - under 18'!C39:H39)</f>
        <v>4</v>
      </c>
    </row>
    <row r="42" spans="1:35" x14ac:dyDescent="0.25">
      <c r="A42" s="44"/>
      <c r="B42" s="42" t="s">
        <v>6</v>
      </c>
      <c r="C42" s="43">
        <f>C28+C30+C32+C34+C36+C38+C40</f>
        <v>0</v>
      </c>
      <c r="D42" s="43">
        <f t="shared" ref="D42:L42" si="9">D28+D30+D32+D34+D36+D38+D40</f>
        <v>0</v>
      </c>
      <c r="E42" s="43">
        <f t="shared" si="9"/>
        <v>0</v>
      </c>
      <c r="F42" s="43">
        <f t="shared" si="9"/>
        <v>0</v>
      </c>
      <c r="G42" s="54">
        <f t="shared" si="9"/>
        <v>0</v>
      </c>
      <c r="H42" s="43">
        <f t="shared" si="9"/>
        <v>1</v>
      </c>
      <c r="I42" s="43">
        <f t="shared" si="9"/>
        <v>1</v>
      </c>
      <c r="J42" s="43">
        <f t="shared" si="9"/>
        <v>0</v>
      </c>
      <c r="K42" s="43">
        <f t="shared" si="9"/>
        <v>0</v>
      </c>
      <c r="L42" s="43">
        <f t="shared" si="9"/>
        <v>2</v>
      </c>
      <c r="N42" s="9">
        <f>SUM(C42:L42)+SUM('[1]Arrest 25 - 59'!C40:I40)+SUM('[1]Arrest 18 - 24'!C40:I40)+SUM('[1]Arrest - under 18'!C40:H40)</f>
        <v>4</v>
      </c>
    </row>
    <row r="44" spans="1:35" s="10" customFormat="1" x14ac:dyDescent="0.25">
      <c r="A44" s="45" t="s">
        <v>25</v>
      </c>
      <c r="B44" s="6"/>
      <c r="C44" s="7" t="s">
        <v>1</v>
      </c>
      <c r="D44" s="7"/>
      <c r="E44" s="7"/>
      <c r="F44" s="7"/>
      <c r="G44" s="7"/>
      <c r="H44" s="7" t="s">
        <v>2</v>
      </c>
      <c r="I44" s="7"/>
      <c r="J44" s="7"/>
      <c r="K44" s="7"/>
      <c r="L44" s="7"/>
      <c r="M44" s="8"/>
      <c r="N44" s="9" t="s">
        <v>3</v>
      </c>
    </row>
    <row r="45" spans="1:35" s="10" customFormat="1" ht="15.75" thickBot="1" x14ac:dyDescent="0.3">
      <c r="A45" s="5"/>
      <c r="B45" s="6"/>
      <c r="C45" s="7" t="s">
        <v>61</v>
      </c>
      <c r="D45" s="7" t="s">
        <v>62</v>
      </c>
      <c r="E45" s="7" t="s">
        <v>63</v>
      </c>
      <c r="F45" s="7" t="s">
        <v>64</v>
      </c>
      <c r="G45" s="7" t="s">
        <v>65</v>
      </c>
      <c r="H45" s="7" t="s">
        <v>61</v>
      </c>
      <c r="I45" s="7" t="s">
        <v>62</v>
      </c>
      <c r="J45" s="7" t="s">
        <v>63</v>
      </c>
      <c r="K45" s="7" t="s">
        <v>64</v>
      </c>
      <c r="L45" s="7" t="s">
        <v>65</v>
      </c>
      <c r="M45" s="8"/>
      <c r="N45" s="9"/>
    </row>
    <row r="46" spans="1:35" s="36" customFormat="1" ht="15.75" thickTop="1" x14ac:dyDescent="0.25">
      <c r="A46" s="11" t="s">
        <v>26</v>
      </c>
      <c r="B46" s="34" t="s">
        <v>5</v>
      </c>
      <c r="C46" s="13">
        <f>'Q1 Summary Arrest - 60+'!F46</f>
        <v>0</v>
      </c>
      <c r="D46" s="13">
        <f>'Q2 Summary Arrest - 60+'!F46</f>
        <v>0</v>
      </c>
      <c r="E46" s="13">
        <f>'Q3 Summary Arrest - 60+'!F46</f>
        <v>0</v>
      </c>
      <c r="F46" s="13">
        <f>'Q4 Summary Arrest - 60+'!F46</f>
        <v>0</v>
      </c>
      <c r="G46" s="14">
        <f t="shared" ref="G46:G53" si="10">SUM(C46:F46)</f>
        <v>0</v>
      </c>
      <c r="H46" s="13">
        <f>'Q1 Summary Arrest - 60+'!J46</f>
        <v>0</v>
      </c>
      <c r="I46" s="13">
        <f>'Q2 Summary Arrest - 60+'!J46</f>
        <v>0</v>
      </c>
      <c r="J46" s="13">
        <f>'Q3 Summary Arrest - 60+'!J46</f>
        <v>0</v>
      </c>
      <c r="K46" s="13">
        <f>'Q4 Summary Arrest - 60+'!J46</f>
        <v>0</v>
      </c>
      <c r="L46" s="14">
        <f t="shared" ref="L46:L53" si="11">SUM(H46:K46)</f>
        <v>0</v>
      </c>
      <c r="M46" s="35"/>
      <c r="N46" s="15">
        <f>SUM(C46:L46)+SUM('[1]Arrest 25 - 59'!C43:I43)+SUM('[1]Arrest 18 - 24'!C43:I43)+SUM('[1]Arrest - under 18'!C43:H43)</f>
        <v>0</v>
      </c>
    </row>
    <row r="47" spans="1:35" s="36" customFormat="1" x14ac:dyDescent="0.25">
      <c r="A47" s="16"/>
      <c r="B47" s="38" t="s">
        <v>6</v>
      </c>
      <c r="C47" s="18">
        <f>'Q1 Summary Arrest - 60+'!F47</f>
        <v>0</v>
      </c>
      <c r="D47" s="18">
        <f>'Q2 Summary Arrest - 60+'!F47</f>
        <v>0</v>
      </c>
      <c r="E47" s="18">
        <f>'Q3 Summary Arrest - 60+'!F47</f>
        <v>0</v>
      </c>
      <c r="F47" s="18">
        <f>'Q4 Summary Arrest - 60+'!F47</f>
        <v>0</v>
      </c>
      <c r="G47" s="19">
        <f t="shared" si="10"/>
        <v>0</v>
      </c>
      <c r="H47" s="18">
        <f>'Q1 Summary Arrest - 60+'!J47</f>
        <v>0</v>
      </c>
      <c r="I47" s="18">
        <f>'Q2 Summary Arrest - 60+'!J47</f>
        <v>0</v>
      </c>
      <c r="J47" s="18">
        <f>'Q3 Summary Arrest - 60+'!J47</f>
        <v>0</v>
      </c>
      <c r="K47" s="18">
        <f>'Q4 Summary Arrest - 60+'!J47</f>
        <v>0</v>
      </c>
      <c r="L47" s="19">
        <f t="shared" si="11"/>
        <v>0</v>
      </c>
      <c r="M47" s="35"/>
      <c r="N47" s="20">
        <f>SUM(C47:L47)+SUM('[1]Arrest 25 - 59'!C44:I44)+SUM('[1]Arrest 18 - 24'!C44:I44)+SUM('[1]Arrest - under 18'!C44:H44)</f>
        <v>0</v>
      </c>
    </row>
    <row r="48" spans="1:35" s="36" customFormat="1" x14ac:dyDescent="0.25">
      <c r="A48" s="21" t="s">
        <v>27</v>
      </c>
      <c r="B48" s="39" t="s">
        <v>5</v>
      </c>
      <c r="C48" s="23">
        <f>'Q1 Summary Arrest - 60+'!F48</f>
        <v>0</v>
      </c>
      <c r="D48" s="23">
        <f>'Q2 Summary Arrest - 60+'!F48</f>
        <v>0</v>
      </c>
      <c r="E48" s="23">
        <f>'Q3 Summary Arrest - 60+'!F48</f>
        <v>0</v>
      </c>
      <c r="F48" s="23">
        <f>'Q4 Summary Arrest - 60+'!F48</f>
        <v>0</v>
      </c>
      <c r="G48" s="24">
        <f t="shared" si="10"/>
        <v>0</v>
      </c>
      <c r="H48" s="23">
        <f>'Q1 Summary Arrest - 60+'!J48</f>
        <v>0</v>
      </c>
      <c r="I48" s="23">
        <f>'Q2 Summary Arrest - 60+'!J48</f>
        <v>0</v>
      </c>
      <c r="J48" s="23">
        <f>'Q3 Summary Arrest - 60+'!J48</f>
        <v>0</v>
      </c>
      <c r="K48" s="23">
        <f>'Q4 Summary Arrest - 60+'!J48</f>
        <v>0</v>
      </c>
      <c r="L48" s="24">
        <f t="shared" si="11"/>
        <v>0</v>
      </c>
      <c r="M48" s="35"/>
      <c r="N48" s="20">
        <f>SUM(C48:L48)+SUM('[1]Arrest 25 - 59'!C45:I45)+SUM('[1]Arrest 18 - 24'!C45:I45)+SUM('[1]Arrest - under 18'!C45:H45)</f>
        <v>0</v>
      </c>
    </row>
    <row r="49" spans="1:14" s="36" customFormat="1" x14ac:dyDescent="0.25">
      <c r="A49" s="16"/>
      <c r="B49" s="38" t="s">
        <v>6</v>
      </c>
      <c r="C49" s="18">
        <f>'Q1 Summary Arrest - 60+'!F49</f>
        <v>0</v>
      </c>
      <c r="D49" s="18">
        <f>'Q2 Summary Arrest - 60+'!F49</f>
        <v>0</v>
      </c>
      <c r="E49" s="18">
        <f>'Q3 Summary Arrest - 60+'!F49</f>
        <v>0</v>
      </c>
      <c r="F49" s="18">
        <f>'Q4 Summary Arrest - 60+'!F49</f>
        <v>0</v>
      </c>
      <c r="G49" s="19">
        <f t="shared" si="10"/>
        <v>0</v>
      </c>
      <c r="H49" s="18">
        <f>'Q1 Summary Arrest - 60+'!J49</f>
        <v>0</v>
      </c>
      <c r="I49" s="18">
        <f>'Q2 Summary Arrest - 60+'!J49</f>
        <v>0</v>
      </c>
      <c r="J49" s="18">
        <f>'Q3 Summary Arrest - 60+'!J49</f>
        <v>0</v>
      </c>
      <c r="K49" s="18">
        <f>'Q4 Summary Arrest - 60+'!J49</f>
        <v>0</v>
      </c>
      <c r="L49" s="19">
        <f t="shared" si="11"/>
        <v>0</v>
      </c>
      <c r="M49" s="35"/>
      <c r="N49" s="20">
        <f>SUM(C49:L49)+SUM('[1]Arrest 25 - 59'!C46:I46)+SUM('[1]Arrest 18 - 24'!C46:I46)+SUM('[1]Arrest - under 18'!C46:H46)</f>
        <v>0</v>
      </c>
    </row>
    <row r="50" spans="1:14" s="36" customFormat="1" x14ac:dyDescent="0.25">
      <c r="A50" s="21" t="s">
        <v>28</v>
      </c>
      <c r="B50" s="39" t="s">
        <v>5</v>
      </c>
      <c r="C50" s="23">
        <f>'Q1 Summary Arrest - 60+'!F50</f>
        <v>0</v>
      </c>
      <c r="D50" s="23">
        <f>'Q2 Summary Arrest - 60+'!F50</f>
        <v>0</v>
      </c>
      <c r="E50" s="23">
        <f>'Q3 Summary Arrest - 60+'!F50</f>
        <v>0</v>
      </c>
      <c r="F50" s="23">
        <f>'Q4 Summary Arrest - 60+'!F50</f>
        <v>0</v>
      </c>
      <c r="G50" s="24">
        <f t="shared" si="10"/>
        <v>0</v>
      </c>
      <c r="H50" s="23">
        <f>'Q1 Summary Arrest - 60+'!J50</f>
        <v>0</v>
      </c>
      <c r="I50" s="23">
        <f>'Q2 Summary Arrest - 60+'!J50</f>
        <v>0</v>
      </c>
      <c r="J50" s="23">
        <f>'Q3 Summary Arrest - 60+'!J50</f>
        <v>0</v>
      </c>
      <c r="K50" s="23">
        <f>'Q4 Summary Arrest - 60+'!J50</f>
        <v>0</v>
      </c>
      <c r="L50" s="24">
        <f t="shared" si="11"/>
        <v>0</v>
      </c>
      <c r="M50" s="35"/>
      <c r="N50" s="20">
        <f>SUM(C50:L50)+SUM('[1]Arrest 25 - 59'!C47:I47)+SUM('[1]Arrest 18 - 24'!C47:I47)+SUM('[1]Arrest - under 18'!C47:H47)</f>
        <v>0</v>
      </c>
    </row>
    <row r="51" spans="1:14" s="36" customFormat="1" x14ac:dyDescent="0.25">
      <c r="A51" s="16"/>
      <c r="B51" s="38" t="s">
        <v>6</v>
      </c>
      <c r="C51" s="18">
        <f>'Q1 Summary Arrest - 60+'!F51</f>
        <v>0</v>
      </c>
      <c r="D51" s="18">
        <f>'Q2 Summary Arrest - 60+'!F51</f>
        <v>0</v>
      </c>
      <c r="E51" s="18">
        <f>'Q3 Summary Arrest - 60+'!F51</f>
        <v>0</v>
      </c>
      <c r="F51" s="18">
        <f>'Q4 Summary Arrest - 60+'!F51</f>
        <v>0</v>
      </c>
      <c r="G51" s="19">
        <f t="shared" si="10"/>
        <v>0</v>
      </c>
      <c r="H51" s="18">
        <f>'Q1 Summary Arrest - 60+'!J51</f>
        <v>0</v>
      </c>
      <c r="I51" s="18">
        <f>'Q2 Summary Arrest - 60+'!J51</f>
        <v>0</v>
      </c>
      <c r="J51" s="18">
        <f>'Q3 Summary Arrest - 60+'!J51</f>
        <v>0</v>
      </c>
      <c r="K51" s="18">
        <f>'Q4 Summary Arrest - 60+'!J51</f>
        <v>0</v>
      </c>
      <c r="L51" s="19">
        <f t="shared" si="11"/>
        <v>0</v>
      </c>
      <c r="M51" s="35"/>
      <c r="N51" s="20">
        <f>SUM(C51:L51)+SUM('[1]Arrest 25 - 59'!C48:I48)+SUM('[1]Arrest 18 - 24'!C48:I48)+SUM('[1]Arrest - under 18'!C48:H48)</f>
        <v>0</v>
      </c>
    </row>
    <row r="52" spans="1:14" s="36" customFormat="1" x14ac:dyDescent="0.25">
      <c r="A52" s="21" t="s">
        <v>29</v>
      </c>
      <c r="B52" s="39" t="s">
        <v>5</v>
      </c>
      <c r="C52" s="23">
        <f>'Q1 Summary Arrest - 60+'!F52</f>
        <v>0</v>
      </c>
      <c r="D52" s="23">
        <f>'Q2 Summary Arrest - 60+'!F52</f>
        <v>1</v>
      </c>
      <c r="E52" s="23">
        <f>'Q3 Summary Arrest - 60+'!F52</f>
        <v>0</v>
      </c>
      <c r="F52" s="23">
        <f>'Q4 Summary Arrest - 60+'!F52</f>
        <v>0</v>
      </c>
      <c r="G52" s="24">
        <f t="shared" si="10"/>
        <v>1</v>
      </c>
      <c r="H52" s="23">
        <f>'Q1 Summary Arrest - 60+'!J52</f>
        <v>0</v>
      </c>
      <c r="I52" s="23">
        <f>'Q2 Summary Arrest - 60+'!J52</f>
        <v>0</v>
      </c>
      <c r="J52" s="23">
        <f>'Q3 Summary Arrest - 60+'!J52</f>
        <v>0</v>
      </c>
      <c r="K52" s="23">
        <f>'Q4 Summary Arrest - 60+'!J52</f>
        <v>0</v>
      </c>
      <c r="L52" s="24">
        <f t="shared" si="11"/>
        <v>0</v>
      </c>
      <c r="M52" s="35"/>
      <c r="N52" s="20">
        <f>SUM(C52:L52)+SUM('[1]Arrest 25 - 59'!C49:I49)+SUM('[1]Arrest 18 - 24'!C49:I49)+SUM('[1]Arrest - under 18'!C49:H49)</f>
        <v>2</v>
      </c>
    </row>
    <row r="53" spans="1:14" s="36" customFormat="1" ht="15.75" thickBot="1" x14ac:dyDescent="0.3">
      <c r="A53" s="25"/>
      <c r="B53" s="40" t="s">
        <v>6</v>
      </c>
      <c r="C53" s="27">
        <f>'Q1 Summary Arrest - 60+'!F53</f>
        <v>1</v>
      </c>
      <c r="D53" s="27">
        <f>'Q2 Summary Arrest - 60+'!F53</f>
        <v>0</v>
      </c>
      <c r="E53" s="27">
        <f>'Q3 Summary Arrest - 60+'!F53</f>
        <v>0</v>
      </c>
      <c r="F53" s="27">
        <f>'Q4 Summary Arrest - 60+'!F53</f>
        <v>0</v>
      </c>
      <c r="G53" s="28">
        <f t="shared" si="10"/>
        <v>1</v>
      </c>
      <c r="H53" s="27">
        <f>'Q1 Summary Arrest - 60+'!J53</f>
        <v>0</v>
      </c>
      <c r="I53" s="27">
        <f>'Q2 Summary Arrest - 60+'!J53</f>
        <v>0</v>
      </c>
      <c r="J53" s="27">
        <f>'Q3 Summary Arrest - 60+'!J53</f>
        <v>0</v>
      </c>
      <c r="K53" s="27">
        <f>'Q4 Summary Arrest - 60+'!J53</f>
        <v>0</v>
      </c>
      <c r="L53" s="28">
        <f t="shared" si="11"/>
        <v>0</v>
      </c>
      <c r="M53" s="35"/>
      <c r="N53" s="29">
        <f>SUM(C53:L53)+SUM('[1]Arrest 25 - 59'!C50:I50)+SUM('[1]Arrest 18 - 24'!C50:I50)+SUM('[1]Arrest - under 18'!C50:H50)</f>
        <v>2</v>
      </c>
    </row>
    <row r="54" spans="1:14" ht="15.75" thickTop="1" x14ac:dyDescent="0.25">
      <c r="A54" s="41" t="s">
        <v>30</v>
      </c>
      <c r="B54" s="46" t="s">
        <v>5</v>
      </c>
      <c r="C54" s="43">
        <f>C46+C48+C50+C52</f>
        <v>0</v>
      </c>
      <c r="D54" s="43">
        <f t="shared" ref="D54:L54" si="12">D46+D48+D50+D52</f>
        <v>1</v>
      </c>
      <c r="E54" s="43">
        <f t="shared" si="12"/>
        <v>0</v>
      </c>
      <c r="F54" s="43">
        <f t="shared" si="12"/>
        <v>0</v>
      </c>
      <c r="G54" s="54">
        <f t="shared" si="12"/>
        <v>1</v>
      </c>
      <c r="H54" s="43">
        <f t="shared" si="12"/>
        <v>0</v>
      </c>
      <c r="I54" s="43">
        <f t="shared" si="12"/>
        <v>0</v>
      </c>
      <c r="J54" s="43">
        <f t="shared" si="12"/>
        <v>0</v>
      </c>
      <c r="K54" s="43">
        <f t="shared" si="12"/>
        <v>0</v>
      </c>
      <c r="L54" s="43">
        <f t="shared" si="12"/>
        <v>0</v>
      </c>
      <c r="N54" s="9">
        <f>SUM(C54:L54)+SUM('[1]Arrest 25 - 59'!C51:I51)+SUM('[1]Arrest 18 - 24'!C51:I51)+SUM('[1]Arrest - under 18'!C51:H51)</f>
        <v>2</v>
      </c>
    </row>
    <row r="55" spans="1:14" x14ac:dyDescent="0.25">
      <c r="A55" s="41"/>
      <c r="B55" s="46" t="s">
        <v>6</v>
      </c>
      <c r="C55" s="43">
        <f>C47+C49+C51+C53</f>
        <v>1</v>
      </c>
      <c r="D55" s="43">
        <f t="shared" ref="D55:L55" si="13">D47+D49+D51+D53</f>
        <v>0</v>
      </c>
      <c r="E55" s="43">
        <f t="shared" si="13"/>
        <v>0</v>
      </c>
      <c r="F55" s="43">
        <f t="shared" si="13"/>
        <v>0</v>
      </c>
      <c r="G55" s="54">
        <f t="shared" si="13"/>
        <v>1</v>
      </c>
      <c r="H55" s="43">
        <f t="shared" si="13"/>
        <v>0</v>
      </c>
      <c r="I55" s="43">
        <f t="shared" si="13"/>
        <v>0</v>
      </c>
      <c r="J55" s="43">
        <f t="shared" si="13"/>
        <v>0</v>
      </c>
      <c r="K55" s="43">
        <f t="shared" si="13"/>
        <v>0</v>
      </c>
      <c r="L55" s="43">
        <f t="shared" si="13"/>
        <v>0</v>
      </c>
      <c r="N55" s="9">
        <f>SUM(C55:L55)+SUM('[1]Arrest 25 - 59'!C52:I52)+SUM('[1]Arrest 18 - 24'!C52:I52)+SUM('[1]Arrest - under 18'!C52:H52)</f>
        <v>2</v>
      </c>
    </row>
    <row r="56" spans="1:14" x14ac:dyDescent="0.25">
      <c r="A56" s="44"/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1:14" x14ac:dyDescent="0.25">
      <c r="A57" s="49" t="s">
        <v>31</v>
      </c>
      <c r="B57" s="50"/>
      <c r="C57" s="51" t="s">
        <v>1</v>
      </c>
      <c r="D57" s="51"/>
      <c r="E57" s="51"/>
      <c r="F57" s="51"/>
      <c r="G57" s="51"/>
      <c r="H57" s="51" t="s">
        <v>2</v>
      </c>
      <c r="I57" s="51"/>
      <c r="J57" s="51"/>
      <c r="K57" s="51"/>
      <c r="L57" s="51"/>
      <c r="N57" s="9" t="s">
        <v>3</v>
      </c>
    </row>
    <row r="58" spans="1:14" s="10" customFormat="1" x14ac:dyDescent="0.25">
      <c r="A58" s="5"/>
      <c r="B58" s="6"/>
      <c r="C58" s="7" t="s">
        <v>61</v>
      </c>
      <c r="D58" s="7" t="s">
        <v>62</v>
      </c>
      <c r="E58" s="7" t="s">
        <v>63</v>
      </c>
      <c r="F58" s="7" t="s">
        <v>64</v>
      </c>
      <c r="G58" s="7" t="s">
        <v>65</v>
      </c>
      <c r="H58" s="7" t="s">
        <v>61</v>
      </c>
      <c r="I58" s="7" t="s">
        <v>62</v>
      </c>
      <c r="J58" s="7" t="s">
        <v>63</v>
      </c>
      <c r="K58" s="7" t="s">
        <v>64</v>
      </c>
      <c r="L58" s="7" t="s">
        <v>65</v>
      </c>
      <c r="M58" s="8"/>
      <c r="N58" s="9"/>
    </row>
    <row r="59" spans="1:14" s="10" customFormat="1" ht="15.75" thickBot="1" x14ac:dyDescent="0.3">
      <c r="A59" s="41" t="s">
        <v>32</v>
      </c>
      <c r="B59" s="52"/>
      <c r="C59" s="8">
        <f>SUM(C60:C67)</f>
        <v>0</v>
      </c>
      <c r="D59" s="8">
        <f t="shared" ref="D59:L59" si="14">SUM(D60:D67)</f>
        <v>0</v>
      </c>
      <c r="E59" s="8">
        <f t="shared" si="14"/>
        <v>0</v>
      </c>
      <c r="F59" s="8">
        <f t="shared" si="14"/>
        <v>0</v>
      </c>
      <c r="G59" s="54">
        <f t="shared" si="14"/>
        <v>0</v>
      </c>
      <c r="H59" s="8">
        <f t="shared" si="14"/>
        <v>0</v>
      </c>
      <c r="I59" s="8">
        <f t="shared" si="14"/>
        <v>0</v>
      </c>
      <c r="J59" s="8">
        <f t="shared" si="14"/>
        <v>0</v>
      </c>
      <c r="K59" s="8">
        <f t="shared" si="14"/>
        <v>0</v>
      </c>
      <c r="L59" s="8">
        <f t="shared" si="14"/>
        <v>0</v>
      </c>
      <c r="M59" s="8"/>
      <c r="N59" s="9">
        <f>SUM(C59:L59)+SUM('[1]Arrest 25 - 59'!C55:I55)+SUM('[1]Arrest 18 - 24'!C55:I55)+SUM('[1]Arrest - under 18'!C55:H55)</f>
        <v>0</v>
      </c>
    </row>
    <row r="60" spans="1:14" s="36" customFormat="1" ht="30.75" thickTop="1" x14ac:dyDescent="0.25">
      <c r="A60" s="11" t="s">
        <v>33</v>
      </c>
      <c r="B60" s="34" t="s">
        <v>5</v>
      </c>
      <c r="C60" s="13">
        <f>'Q1 Summary Arrest - 60+'!F60</f>
        <v>0</v>
      </c>
      <c r="D60" s="13">
        <f>'Q2 Summary Arrest - 60+'!F60</f>
        <v>0</v>
      </c>
      <c r="E60" s="13">
        <f>'Q3 Summary Arrest - 60+'!F60</f>
        <v>0</v>
      </c>
      <c r="F60" s="13">
        <f>'Q4 Summary Arrest - 60+'!F60</f>
        <v>0</v>
      </c>
      <c r="G60" s="14">
        <f t="shared" ref="G60:G67" si="15">SUM(C60:F60)</f>
        <v>0</v>
      </c>
      <c r="H60" s="13">
        <f>'Q1 Summary Arrest - 60+'!J60</f>
        <v>0</v>
      </c>
      <c r="I60" s="13">
        <f>'Q2 Summary Arrest - 60+'!J60</f>
        <v>0</v>
      </c>
      <c r="J60" s="13">
        <f>'Q3 Summary Arrest - 60+'!J60</f>
        <v>0</v>
      </c>
      <c r="K60" s="13">
        <f>'Q4 Summary Arrest - 60+'!J60</f>
        <v>0</v>
      </c>
      <c r="L60" s="14">
        <f t="shared" ref="L60:L67" si="16">SUM(H60:K60)</f>
        <v>0</v>
      </c>
      <c r="M60" s="35"/>
      <c r="N60" s="15">
        <f>SUM(C60:L60)+SUM('[1]Arrest 25 - 59'!C56:I56)+SUM('[1]Arrest 18 - 24'!C56:I56)+SUM('[1]Arrest - under 18'!C56:H56)</f>
        <v>0</v>
      </c>
    </row>
    <row r="61" spans="1:14" s="36" customFormat="1" x14ac:dyDescent="0.25">
      <c r="A61" s="16"/>
      <c r="B61" s="38" t="s">
        <v>6</v>
      </c>
      <c r="C61" s="18">
        <f>'Q1 Summary Arrest - 60+'!F61</f>
        <v>0</v>
      </c>
      <c r="D61" s="18">
        <f>'Q2 Summary Arrest - 60+'!F61</f>
        <v>0</v>
      </c>
      <c r="E61" s="18">
        <f>'Q3 Summary Arrest - 60+'!F61</f>
        <v>0</v>
      </c>
      <c r="F61" s="18">
        <f>'Q4 Summary Arrest - 60+'!F61</f>
        <v>0</v>
      </c>
      <c r="G61" s="19">
        <f t="shared" si="15"/>
        <v>0</v>
      </c>
      <c r="H61" s="18">
        <f>'Q1 Summary Arrest - 60+'!J61</f>
        <v>0</v>
      </c>
      <c r="I61" s="18">
        <f>'Q2 Summary Arrest - 60+'!J61</f>
        <v>0</v>
      </c>
      <c r="J61" s="18">
        <f>'Q3 Summary Arrest - 60+'!J61</f>
        <v>0</v>
      </c>
      <c r="K61" s="18">
        <f>'Q4 Summary Arrest - 60+'!J61</f>
        <v>0</v>
      </c>
      <c r="L61" s="19">
        <f t="shared" si="16"/>
        <v>0</v>
      </c>
      <c r="M61" s="35"/>
      <c r="N61" s="20">
        <f>SUM(C61:L61)+SUM('[1]Arrest 25 - 59'!C57:I57)+SUM('[1]Arrest 18 - 24'!C57:I57)+SUM('[1]Arrest - under 18'!C57:H57)</f>
        <v>0</v>
      </c>
    </row>
    <row r="62" spans="1:14" s="36" customFormat="1" x14ac:dyDescent="0.25">
      <c r="A62" s="21" t="s">
        <v>34</v>
      </c>
      <c r="B62" s="39" t="s">
        <v>5</v>
      </c>
      <c r="C62" s="23">
        <f>'Q1 Summary Arrest - 60+'!F62</f>
        <v>0</v>
      </c>
      <c r="D62" s="23">
        <f>'Q2 Summary Arrest - 60+'!F62</f>
        <v>0</v>
      </c>
      <c r="E62" s="23">
        <f>'Q3 Summary Arrest - 60+'!F62</f>
        <v>0</v>
      </c>
      <c r="F62" s="23">
        <f>'Q4 Summary Arrest - 60+'!F62</f>
        <v>0</v>
      </c>
      <c r="G62" s="24">
        <f t="shared" si="15"/>
        <v>0</v>
      </c>
      <c r="H62" s="23">
        <f>'Q1 Summary Arrest - 60+'!J62</f>
        <v>0</v>
      </c>
      <c r="I62" s="23">
        <f>'Q2 Summary Arrest - 60+'!J62</f>
        <v>0</v>
      </c>
      <c r="J62" s="23">
        <f>'Q3 Summary Arrest - 60+'!J62</f>
        <v>0</v>
      </c>
      <c r="K62" s="23">
        <f>'Q4 Summary Arrest - 60+'!J62</f>
        <v>0</v>
      </c>
      <c r="L62" s="24">
        <f t="shared" si="16"/>
        <v>0</v>
      </c>
      <c r="M62" s="35"/>
      <c r="N62" s="20">
        <f>SUM(C62:L62)+SUM('[1]Arrest 25 - 59'!C58:I58)+SUM('[1]Arrest 18 - 24'!C58:I58)+SUM('[1]Arrest - under 18'!C58:H58)</f>
        <v>0</v>
      </c>
    </row>
    <row r="63" spans="1:14" s="36" customFormat="1" x14ac:dyDescent="0.25">
      <c r="A63" s="16"/>
      <c r="B63" s="38" t="s">
        <v>6</v>
      </c>
      <c r="C63" s="18">
        <f>'Q1 Summary Arrest - 60+'!F63</f>
        <v>0</v>
      </c>
      <c r="D63" s="18">
        <f>'Q2 Summary Arrest - 60+'!F63</f>
        <v>0</v>
      </c>
      <c r="E63" s="18">
        <f>'Q3 Summary Arrest - 60+'!F63</f>
        <v>0</v>
      </c>
      <c r="F63" s="18">
        <f>'Q4 Summary Arrest - 60+'!F63</f>
        <v>0</v>
      </c>
      <c r="G63" s="19">
        <f t="shared" si="15"/>
        <v>0</v>
      </c>
      <c r="H63" s="18">
        <f>'Q1 Summary Arrest - 60+'!J63</f>
        <v>0</v>
      </c>
      <c r="I63" s="18">
        <f>'Q2 Summary Arrest - 60+'!J63</f>
        <v>0</v>
      </c>
      <c r="J63" s="18">
        <f>'Q3 Summary Arrest - 60+'!J63</f>
        <v>0</v>
      </c>
      <c r="K63" s="18">
        <f>'Q4 Summary Arrest - 60+'!J63</f>
        <v>0</v>
      </c>
      <c r="L63" s="19">
        <f t="shared" si="16"/>
        <v>0</v>
      </c>
      <c r="M63" s="35"/>
      <c r="N63" s="20">
        <f>SUM(C63:L63)+SUM('[1]Arrest 25 - 59'!C59:I59)+SUM('[1]Arrest 18 - 24'!C59:I59)+SUM('[1]Arrest - under 18'!C59:H59)</f>
        <v>0</v>
      </c>
    </row>
    <row r="64" spans="1:14" s="36" customFormat="1" ht="30" x14ac:dyDescent="0.25">
      <c r="A64" s="21" t="s">
        <v>35</v>
      </c>
      <c r="B64" s="39" t="s">
        <v>5</v>
      </c>
      <c r="C64" s="23">
        <f>'Q1 Summary Arrest - 60+'!F64</f>
        <v>0</v>
      </c>
      <c r="D64" s="23">
        <f>'Q2 Summary Arrest - 60+'!F64</f>
        <v>0</v>
      </c>
      <c r="E64" s="23">
        <f>'Q3 Summary Arrest - 60+'!F64</f>
        <v>0</v>
      </c>
      <c r="F64" s="23">
        <f>'Q4 Summary Arrest - 60+'!F64</f>
        <v>0</v>
      </c>
      <c r="G64" s="24">
        <f t="shared" si="15"/>
        <v>0</v>
      </c>
      <c r="H64" s="23">
        <f>'Q1 Summary Arrest - 60+'!J64</f>
        <v>0</v>
      </c>
      <c r="I64" s="23">
        <f>'Q2 Summary Arrest - 60+'!J64</f>
        <v>0</v>
      </c>
      <c r="J64" s="23">
        <f>'Q3 Summary Arrest - 60+'!J64</f>
        <v>0</v>
      </c>
      <c r="K64" s="23">
        <f>'Q4 Summary Arrest - 60+'!J64</f>
        <v>0</v>
      </c>
      <c r="L64" s="24">
        <f t="shared" si="16"/>
        <v>0</v>
      </c>
      <c r="M64" s="35"/>
      <c r="N64" s="20">
        <f>SUM(C64:L64)+SUM('[1]Arrest 25 - 59'!C60:I60)+SUM('[1]Arrest 18 - 24'!C60:I60)+SUM('[1]Arrest - under 18'!C60:H60)</f>
        <v>0</v>
      </c>
    </row>
    <row r="65" spans="1:35" s="36" customFormat="1" x14ac:dyDescent="0.25">
      <c r="A65" s="16"/>
      <c r="B65" s="38" t="s">
        <v>6</v>
      </c>
      <c r="C65" s="18">
        <f>'Q1 Summary Arrest - 60+'!F65</f>
        <v>0</v>
      </c>
      <c r="D65" s="18">
        <f>'Q2 Summary Arrest - 60+'!F65</f>
        <v>0</v>
      </c>
      <c r="E65" s="18">
        <f>'Q3 Summary Arrest - 60+'!F65</f>
        <v>0</v>
      </c>
      <c r="F65" s="18">
        <f>'Q4 Summary Arrest - 60+'!F65</f>
        <v>0</v>
      </c>
      <c r="G65" s="19">
        <f t="shared" si="15"/>
        <v>0</v>
      </c>
      <c r="H65" s="18">
        <f>'Q1 Summary Arrest - 60+'!J65</f>
        <v>0</v>
      </c>
      <c r="I65" s="18">
        <f>'Q2 Summary Arrest - 60+'!J65</f>
        <v>0</v>
      </c>
      <c r="J65" s="18">
        <f>'Q3 Summary Arrest - 60+'!J65</f>
        <v>0</v>
      </c>
      <c r="K65" s="18">
        <f>'Q4 Summary Arrest - 60+'!J65</f>
        <v>0</v>
      </c>
      <c r="L65" s="19">
        <f t="shared" si="16"/>
        <v>0</v>
      </c>
      <c r="M65" s="35"/>
      <c r="N65" s="20">
        <f>SUM(C65:L65)+SUM('[1]Arrest 25 - 59'!C61:I61)+SUM('[1]Arrest 18 - 24'!C61:I61)+SUM('[1]Arrest - under 18'!C61:H61)</f>
        <v>0</v>
      </c>
    </row>
    <row r="66" spans="1:35" s="36" customFormat="1" ht="30" x14ac:dyDescent="0.25">
      <c r="A66" s="21" t="s">
        <v>36</v>
      </c>
      <c r="B66" s="39" t="s">
        <v>5</v>
      </c>
      <c r="C66" s="23">
        <f>'Q1 Summary Arrest - 60+'!F66</f>
        <v>0</v>
      </c>
      <c r="D66" s="23">
        <f>'Q2 Summary Arrest - 60+'!F66</f>
        <v>0</v>
      </c>
      <c r="E66" s="23">
        <f>'Q3 Summary Arrest - 60+'!F66</f>
        <v>0</v>
      </c>
      <c r="F66" s="23">
        <f>'Q4 Summary Arrest - 60+'!F66</f>
        <v>0</v>
      </c>
      <c r="G66" s="24">
        <f t="shared" si="15"/>
        <v>0</v>
      </c>
      <c r="H66" s="23">
        <f>'Q1 Summary Arrest - 60+'!J66</f>
        <v>0</v>
      </c>
      <c r="I66" s="23">
        <f>'Q2 Summary Arrest - 60+'!J66</f>
        <v>0</v>
      </c>
      <c r="J66" s="23">
        <f>'Q3 Summary Arrest - 60+'!J66</f>
        <v>0</v>
      </c>
      <c r="K66" s="23">
        <f>'Q4 Summary Arrest - 60+'!J66</f>
        <v>0</v>
      </c>
      <c r="L66" s="24">
        <f t="shared" si="16"/>
        <v>0</v>
      </c>
      <c r="M66" s="35"/>
      <c r="N66" s="20">
        <f>SUM(C66:L66)+SUM('[1]Arrest 25 - 59'!C62:I62)+SUM('[1]Arrest 18 - 24'!C62:I62)+SUM('[1]Arrest - under 18'!C62:H62)</f>
        <v>0</v>
      </c>
    </row>
    <row r="67" spans="1:35" s="36" customFormat="1" ht="15.75" thickBot="1" x14ac:dyDescent="0.3">
      <c r="A67" s="16"/>
      <c r="B67" s="38" t="s">
        <v>6</v>
      </c>
      <c r="C67" s="18">
        <f>'Q1 Summary Arrest - 60+'!F67</f>
        <v>0</v>
      </c>
      <c r="D67" s="18">
        <f>'Q2 Summary Arrest - 60+'!F67</f>
        <v>0</v>
      </c>
      <c r="E67" s="18">
        <f>'Q3 Summary Arrest - 60+'!F67</f>
        <v>0</v>
      </c>
      <c r="F67" s="18">
        <f>'Q4 Summary Arrest - 60+'!F67</f>
        <v>0</v>
      </c>
      <c r="G67" s="19">
        <f t="shared" si="15"/>
        <v>0</v>
      </c>
      <c r="H67" s="18">
        <f>'Q1 Summary Arrest - 60+'!J67</f>
        <v>0</v>
      </c>
      <c r="I67" s="18">
        <f>'Q2 Summary Arrest - 60+'!J67</f>
        <v>0</v>
      </c>
      <c r="J67" s="18">
        <f>'Q3 Summary Arrest - 60+'!J67</f>
        <v>0</v>
      </c>
      <c r="K67" s="18">
        <f>'Q4 Summary Arrest - 60+'!J67</f>
        <v>0</v>
      </c>
      <c r="L67" s="19">
        <f t="shared" si="16"/>
        <v>0</v>
      </c>
      <c r="M67" s="35"/>
      <c r="N67" s="29">
        <f>SUM(C67:L67)+SUM('[1]Arrest 25 - 59'!C63:I63)+SUM('[1]Arrest 18 - 24'!C63:I63)+SUM('[1]Arrest - under 18'!C63:H63)</f>
        <v>0</v>
      </c>
    </row>
    <row r="68" spans="1:35" ht="16.5" thickTop="1" thickBot="1" x14ac:dyDescent="0.3">
      <c r="A68" s="53" t="s">
        <v>37</v>
      </c>
      <c r="B68" s="47"/>
      <c r="C68" s="43">
        <f>SUM(C69:C76)</f>
        <v>0</v>
      </c>
      <c r="D68" s="43">
        <f t="shared" ref="D68:L68" si="17">SUM(D69:D76)</f>
        <v>1</v>
      </c>
      <c r="E68" s="43">
        <f t="shared" si="17"/>
        <v>0</v>
      </c>
      <c r="F68" s="43">
        <f t="shared" si="17"/>
        <v>0</v>
      </c>
      <c r="G68" s="54">
        <f t="shared" si="17"/>
        <v>1</v>
      </c>
      <c r="H68" s="43">
        <f t="shared" si="17"/>
        <v>0</v>
      </c>
      <c r="I68" s="43">
        <f t="shared" si="17"/>
        <v>0</v>
      </c>
      <c r="J68" s="43">
        <f t="shared" si="17"/>
        <v>0</v>
      </c>
      <c r="K68" s="43">
        <f t="shared" si="17"/>
        <v>0</v>
      </c>
      <c r="L68" s="54">
        <f t="shared" si="17"/>
        <v>0</v>
      </c>
      <c r="N68" s="9">
        <f>SUM(C68:L68)+SUM('[1]Arrest 25 - 59'!C64:I64)+SUM('[1]Arrest 18 - 24'!C64:I64)+SUM('[1]Arrest - under 18'!C64:H64)</f>
        <v>2</v>
      </c>
    </row>
    <row r="69" spans="1:35" s="36" customFormat="1" ht="30.75" thickTop="1" x14ac:dyDescent="0.25">
      <c r="A69" s="21" t="s">
        <v>38</v>
      </c>
      <c r="B69" s="39" t="s">
        <v>5</v>
      </c>
      <c r="C69" s="23">
        <f>'Q1 Summary Arrest - 60+'!F69</f>
        <v>0</v>
      </c>
      <c r="D69" s="23">
        <f>'Q2 Summary Arrest - 60+'!F69</f>
        <v>0</v>
      </c>
      <c r="E69" s="23">
        <f>'Q3 Summary Arrest - 60+'!F69</f>
        <v>0</v>
      </c>
      <c r="F69" s="23">
        <f>'Q4 Summary Arrest - 60+'!F69</f>
        <v>0</v>
      </c>
      <c r="G69" s="24">
        <f t="shared" ref="G69:G76" si="18">SUM(C69:F69)</f>
        <v>0</v>
      </c>
      <c r="H69" s="23">
        <f>'Q1 Summary Arrest - 60+'!J69</f>
        <v>0</v>
      </c>
      <c r="I69" s="23">
        <f>'Q2 Summary Arrest - 60+'!J69</f>
        <v>0</v>
      </c>
      <c r="J69" s="23">
        <f>'Q3 Summary Arrest - 60+'!J69</f>
        <v>0</v>
      </c>
      <c r="K69" s="23">
        <f>'Q4 Summary Arrest - 60+'!J69</f>
        <v>0</v>
      </c>
      <c r="L69" s="24">
        <f t="shared" ref="L69:L76" si="19">SUM(H69:K69)</f>
        <v>0</v>
      </c>
      <c r="M69" s="35"/>
      <c r="N69" s="15">
        <f>SUM(C69:L69)+SUM('[1]Arrest 25 - 59'!C65:I65)+SUM('[1]Arrest 18 - 24'!C65:I65)+SUM('[1]Arrest - under 18'!C65:H65)</f>
        <v>0</v>
      </c>
    </row>
    <row r="70" spans="1:35" s="36" customFormat="1" x14ac:dyDescent="0.25">
      <c r="A70" s="16"/>
      <c r="B70" s="38" t="s">
        <v>6</v>
      </c>
      <c r="C70" s="18">
        <f>'Q1 Summary Arrest - 60+'!F70</f>
        <v>0</v>
      </c>
      <c r="D70" s="18">
        <f>'Q2 Summary Arrest - 60+'!F70</f>
        <v>0</v>
      </c>
      <c r="E70" s="18">
        <f>'Q3 Summary Arrest - 60+'!F70</f>
        <v>0</v>
      </c>
      <c r="F70" s="18">
        <f>'Q4 Summary Arrest - 60+'!F70</f>
        <v>0</v>
      </c>
      <c r="G70" s="19">
        <f t="shared" si="18"/>
        <v>0</v>
      </c>
      <c r="H70" s="18">
        <f>'Q1 Summary Arrest - 60+'!J70</f>
        <v>0</v>
      </c>
      <c r="I70" s="18">
        <f>'Q2 Summary Arrest - 60+'!J70</f>
        <v>0</v>
      </c>
      <c r="J70" s="18">
        <f>'Q3 Summary Arrest - 60+'!J70</f>
        <v>0</v>
      </c>
      <c r="K70" s="18">
        <f>'Q4 Summary Arrest - 60+'!J70</f>
        <v>0</v>
      </c>
      <c r="L70" s="19">
        <f t="shared" si="19"/>
        <v>0</v>
      </c>
      <c r="M70" s="35"/>
      <c r="N70" s="20">
        <f>SUM(C70:L70)+SUM('[1]Arrest 25 - 59'!C66:I66)+SUM('[1]Arrest 18 - 24'!C66:I66)+SUM('[1]Arrest - under 18'!C66:H66)</f>
        <v>0</v>
      </c>
    </row>
    <row r="71" spans="1:35" s="36" customFormat="1" x14ac:dyDescent="0.25">
      <c r="A71" s="21" t="s">
        <v>34</v>
      </c>
      <c r="B71" s="39" t="s">
        <v>5</v>
      </c>
      <c r="C71" s="23">
        <f>'Q1 Summary Arrest - 60+'!F71</f>
        <v>0</v>
      </c>
      <c r="D71" s="23">
        <f>'Q2 Summary Arrest - 60+'!F71</f>
        <v>0</v>
      </c>
      <c r="E71" s="23">
        <f>'Q3 Summary Arrest - 60+'!F71</f>
        <v>0</v>
      </c>
      <c r="F71" s="23">
        <f>'Q4 Summary Arrest - 60+'!F71</f>
        <v>0</v>
      </c>
      <c r="G71" s="24">
        <f t="shared" si="18"/>
        <v>0</v>
      </c>
      <c r="H71" s="23">
        <f>'Q1 Summary Arrest - 60+'!J71</f>
        <v>0</v>
      </c>
      <c r="I71" s="23">
        <f>'Q2 Summary Arrest - 60+'!J71</f>
        <v>0</v>
      </c>
      <c r="J71" s="23">
        <f>'Q3 Summary Arrest - 60+'!J71</f>
        <v>0</v>
      </c>
      <c r="K71" s="23">
        <f>'Q4 Summary Arrest - 60+'!J71</f>
        <v>0</v>
      </c>
      <c r="L71" s="24">
        <f t="shared" si="19"/>
        <v>0</v>
      </c>
      <c r="M71" s="35"/>
      <c r="N71" s="20">
        <f>SUM(C71:L71)+SUM('[1]Arrest 25 - 59'!C67:I67)+SUM('[1]Arrest 18 - 24'!C67:I67)+SUM('[1]Arrest - under 18'!C67:H67)</f>
        <v>0</v>
      </c>
    </row>
    <row r="72" spans="1:35" s="36" customFormat="1" x14ac:dyDescent="0.25">
      <c r="A72" s="16"/>
      <c r="B72" s="38" t="s">
        <v>6</v>
      </c>
      <c r="C72" s="18">
        <f>'Q1 Summary Arrest - 60+'!F72</f>
        <v>0</v>
      </c>
      <c r="D72" s="18">
        <f>'Q2 Summary Arrest - 60+'!F72</f>
        <v>0</v>
      </c>
      <c r="E72" s="18">
        <f>'Q3 Summary Arrest - 60+'!F72</f>
        <v>0</v>
      </c>
      <c r="F72" s="18">
        <f>'Q4 Summary Arrest - 60+'!F72</f>
        <v>0</v>
      </c>
      <c r="G72" s="19">
        <f t="shared" si="18"/>
        <v>0</v>
      </c>
      <c r="H72" s="18">
        <f>'Q1 Summary Arrest - 60+'!J72</f>
        <v>0</v>
      </c>
      <c r="I72" s="18">
        <f>'Q2 Summary Arrest - 60+'!J72</f>
        <v>0</v>
      </c>
      <c r="J72" s="18">
        <f>'Q3 Summary Arrest - 60+'!J72</f>
        <v>0</v>
      </c>
      <c r="K72" s="18">
        <f>'Q4 Summary Arrest - 60+'!J72</f>
        <v>0</v>
      </c>
      <c r="L72" s="19">
        <f t="shared" si="19"/>
        <v>0</v>
      </c>
      <c r="M72" s="35"/>
      <c r="N72" s="20">
        <f>SUM(C72:L72)+SUM('[1]Arrest 25 - 59'!C68:I68)+SUM('[1]Arrest 18 - 24'!C68:I68)+SUM('[1]Arrest - under 18'!C68:H68)</f>
        <v>0</v>
      </c>
    </row>
    <row r="73" spans="1:35" s="36" customFormat="1" ht="30" x14ac:dyDescent="0.25">
      <c r="A73" s="21" t="s">
        <v>39</v>
      </c>
      <c r="B73" s="39" t="s">
        <v>5</v>
      </c>
      <c r="C73" s="23">
        <f>'Q1 Summary Arrest - 60+'!F73</f>
        <v>0</v>
      </c>
      <c r="D73" s="23">
        <f>'Q2 Summary Arrest - 60+'!F73</f>
        <v>1</v>
      </c>
      <c r="E73" s="23">
        <f>'Q3 Summary Arrest - 60+'!F73</f>
        <v>0</v>
      </c>
      <c r="F73" s="23">
        <f>'Q4 Summary Arrest - 60+'!F73</f>
        <v>0</v>
      </c>
      <c r="G73" s="24">
        <f t="shared" si="18"/>
        <v>1</v>
      </c>
      <c r="H73" s="23">
        <f>'Q1 Summary Arrest - 60+'!J73</f>
        <v>0</v>
      </c>
      <c r="I73" s="23">
        <f>'Q2 Summary Arrest - 60+'!J73</f>
        <v>0</v>
      </c>
      <c r="J73" s="23">
        <f>'Q3 Summary Arrest - 60+'!J73</f>
        <v>0</v>
      </c>
      <c r="K73" s="23">
        <f>'Q4 Summary Arrest - 60+'!J73</f>
        <v>0</v>
      </c>
      <c r="L73" s="24">
        <f t="shared" si="19"/>
        <v>0</v>
      </c>
      <c r="M73" s="35"/>
      <c r="N73" s="20">
        <f>SUM(C73:L73)+SUM('[1]Arrest 25 - 59'!C69:I69)+SUM('[1]Arrest 18 - 24'!C69:I69)+SUM('[1]Arrest - under 18'!C69:H69)</f>
        <v>2</v>
      </c>
    </row>
    <row r="74" spans="1:35" s="36" customFormat="1" x14ac:dyDescent="0.25">
      <c r="A74" s="16"/>
      <c r="B74" s="38" t="s">
        <v>6</v>
      </c>
      <c r="C74" s="18">
        <f>'Q1 Summary Arrest - 60+'!F74</f>
        <v>0</v>
      </c>
      <c r="D74" s="18">
        <f>'Q2 Summary Arrest - 60+'!F74</f>
        <v>0</v>
      </c>
      <c r="E74" s="18">
        <f>'Q3 Summary Arrest - 60+'!F74</f>
        <v>0</v>
      </c>
      <c r="F74" s="18">
        <f>'Q4 Summary Arrest - 60+'!F74</f>
        <v>0</v>
      </c>
      <c r="G74" s="19">
        <f t="shared" si="18"/>
        <v>0</v>
      </c>
      <c r="H74" s="18">
        <f>'Q1 Summary Arrest - 60+'!J74</f>
        <v>0</v>
      </c>
      <c r="I74" s="18">
        <f>'Q2 Summary Arrest - 60+'!J74</f>
        <v>0</v>
      </c>
      <c r="J74" s="18">
        <f>'Q3 Summary Arrest - 60+'!J74</f>
        <v>0</v>
      </c>
      <c r="K74" s="18">
        <f>'Q4 Summary Arrest - 60+'!J74</f>
        <v>0</v>
      </c>
      <c r="L74" s="19">
        <f t="shared" si="19"/>
        <v>0</v>
      </c>
      <c r="M74" s="35"/>
      <c r="N74" s="20">
        <f>SUM(C74:L74)+SUM('[1]Arrest 25 - 59'!C70:I70)+SUM('[1]Arrest 18 - 24'!C70:I70)+SUM('[1]Arrest - under 18'!C70:H70)</f>
        <v>0</v>
      </c>
    </row>
    <row r="75" spans="1:35" s="36" customFormat="1" ht="30" x14ac:dyDescent="0.25">
      <c r="A75" s="21" t="s">
        <v>40</v>
      </c>
      <c r="B75" s="39" t="s">
        <v>5</v>
      </c>
      <c r="C75" s="23">
        <f>'Q1 Summary Arrest - 60+'!F75</f>
        <v>0</v>
      </c>
      <c r="D75" s="23">
        <f>'Q2 Summary Arrest - 60+'!F75</f>
        <v>0</v>
      </c>
      <c r="E75" s="23">
        <f>'Q3 Summary Arrest - 60+'!F75</f>
        <v>0</v>
      </c>
      <c r="F75" s="23">
        <f>'Q4 Summary Arrest - 60+'!F75</f>
        <v>0</v>
      </c>
      <c r="G75" s="24">
        <f t="shared" si="18"/>
        <v>0</v>
      </c>
      <c r="H75" s="23">
        <f>'Q1 Summary Arrest - 60+'!J75</f>
        <v>0</v>
      </c>
      <c r="I75" s="23">
        <f>'Q2 Summary Arrest - 60+'!J75</f>
        <v>0</v>
      </c>
      <c r="J75" s="23">
        <f>'Q3 Summary Arrest - 60+'!J75</f>
        <v>0</v>
      </c>
      <c r="K75" s="23">
        <f>'Q4 Summary Arrest - 60+'!J75</f>
        <v>0</v>
      </c>
      <c r="L75" s="24">
        <f t="shared" si="19"/>
        <v>0</v>
      </c>
      <c r="M75" s="35"/>
      <c r="N75" s="20">
        <f>SUM(C75:L75)+SUM('[1]Arrest 25 - 59'!C71:I71)+SUM('[1]Arrest 18 - 24'!C71:I71)+SUM('[1]Arrest - under 18'!C71:H71)</f>
        <v>0</v>
      </c>
    </row>
    <row r="76" spans="1:35" s="37" customFormat="1" ht="15.75" thickBot="1" x14ac:dyDescent="0.3">
      <c r="A76" s="25"/>
      <c r="B76" s="40" t="s">
        <v>6</v>
      </c>
      <c r="C76" s="27">
        <f>'Q1 Summary Arrest - 60+'!F76</f>
        <v>0</v>
      </c>
      <c r="D76" s="27">
        <f>'Q2 Summary Arrest - 60+'!F76</f>
        <v>0</v>
      </c>
      <c r="E76" s="27">
        <f>'Q3 Summary Arrest - 60+'!F76</f>
        <v>0</v>
      </c>
      <c r="F76" s="27">
        <f>'Q4 Summary Arrest - 60+'!F76</f>
        <v>0</v>
      </c>
      <c r="G76" s="28">
        <f t="shared" si="18"/>
        <v>0</v>
      </c>
      <c r="H76" s="27">
        <f>'Q1 Summary Arrest - 60+'!J76</f>
        <v>0</v>
      </c>
      <c r="I76" s="27">
        <f>'Q2 Summary Arrest - 60+'!J76</f>
        <v>0</v>
      </c>
      <c r="J76" s="27">
        <f>'Q3 Summary Arrest - 60+'!J76</f>
        <v>0</v>
      </c>
      <c r="K76" s="27">
        <f>'Q4 Summary Arrest - 60+'!J76</f>
        <v>0</v>
      </c>
      <c r="L76" s="28">
        <f t="shared" si="19"/>
        <v>0</v>
      </c>
      <c r="M76" s="35"/>
      <c r="N76" s="29">
        <f>SUM(C76:L76)+SUM('[1]Arrest 25 - 59'!C72:I72)+SUM('[1]Arrest 18 - 24'!C72:I72)+SUM('[1]Arrest - under 18'!C72:H72)</f>
        <v>0</v>
      </c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1:35" ht="15.75" thickTop="1" x14ac:dyDescent="0.25">
      <c r="A77" s="41" t="s">
        <v>41</v>
      </c>
      <c r="B77" s="31" t="s">
        <v>5</v>
      </c>
      <c r="C77" s="43">
        <f>SUM(C60+C62+C64+C66+C69+C71+C73+C75)</f>
        <v>0</v>
      </c>
      <c r="D77" s="43">
        <f t="shared" ref="D77:L77" si="20">SUM(D60+D62+D64+D66+D69+D71+D73+D75)</f>
        <v>1</v>
      </c>
      <c r="E77" s="43">
        <f t="shared" si="20"/>
        <v>0</v>
      </c>
      <c r="F77" s="43">
        <f t="shared" si="20"/>
        <v>0</v>
      </c>
      <c r="G77" s="54">
        <f t="shared" si="20"/>
        <v>1</v>
      </c>
      <c r="H77" s="43">
        <f t="shared" si="20"/>
        <v>0</v>
      </c>
      <c r="I77" s="43">
        <f t="shared" si="20"/>
        <v>0</v>
      </c>
      <c r="J77" s="43">
        <f t="shared" si="20"/>
        <v>0</v>
      </c>
      <c r="K77" s="43">
        <f t="shared" si="20"/>
        <v>0</v>
      </c>
      <c r="L77" s="43">
        <f t="shared" si="20"/>
        <v>0</v>
      </c>
      <c r="N77" s="9">
        <f>SUM(C77:L77)+SUM('[1]Arrest 25 - 59'!C73:I73)+SUM('[1]Arrest 18 - 24'!C73:I73)+SUM('[1]Arrest - under 18'!C73:H73)</f>
        <v>2</v>
      </c>
    </row>
    <row r="78" spans="1:35" x14ac:dyDescent="0.25">
      <c r="A78" s="41"/>
      <c r="B78" s="31" t="s">
        <v>6</v>
      </c>
      <c r="C78" s="43">
        <f>SUM(C61+C63+C65+C67+C70+C72+C74+C76)</f>
        <v>0</v>
      </c>
      <c r="D78" s="43">
        <f t="shared" ref="D78:L78" si="21">SUM(D61+D63+D65+D67+D70+D72+D74+D76)</f>
        <v>0</v>
      </c>
      <c r="E78" s="43">
        <f t="shared" si="21"/>
        <v>0</v>
      </c>
      <c r="F78" s="43">
        <f t="shared" si="21"/>
        <v>0</v>
      </c>
      <c r="G78" s="54">
        <f t="shared" si="21"/>
        <v>0</v>
      </c>
      <c r="H78" s="43">
        <f t="shared" si="21"/>
        <v>0</v>
      </c>
      <c r="I78" s="43">
        <f t="shared" si="21"/>
        <v>0</v>
      </c>
      <c r="J78" s="43">
        <f t="shared" si="21"/>
        <v>0</v>
      </c>
      <c r="K78" s="43">
        <f t="shared" si="21"/>
        <v>0</v>
      </c>
      <c r="L78" s="43">
        <f t="shared" si="21"/>
        <v>0</v>
      </c>
      <c r="N78" s="9">
        <f>SUM(C78:L78)+SUM('[1]Arrest 25 - 59'!C74:I74)+SUM('[1]Arrest 18 - 24'!C74:I74)+SUM('[1]Arrest - under 18'!C74:H74)</f>
        <v>0</v>
      </c>
    </row>
    <row r="79" spans="1:35" x14ac:dyDescent="0.25">
      <c r="A79" s="44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1:35" s="10" customFormat="1" x14ac:dyDescent="0.25">
      <c r="A80" s="49" t="s">
        <v>42</v>
      </c>
      <c r="B80" s="55"/>
      <c r="C80" s="51" t="s">
        <v>1</v>
      </c>
      <c r="D80" s="51"/>
      <c r="E80" s="51"/>
      <c r="F80" s="51"/>
      <c r="G80" s="51"/>
      <c r="H80" s="51" t="s">
        <v>2</v>
      </c>
      <c r="I80" s="51"/>
      <c r="J80" s="51"/>
      <c r="K80" s="51"/>
      <c r="L80" s="51"/>
      <c r="M80" s="8"/>
      <c r="N80" s="9" t="s">
        <v>3</v>
      </c>
    </row>
    <row r="81" spans="1:35" s="10" customFormat="1" ht="15.75" thickBot="1" x14ac:dyDescent="0.3">
      <c r="A81" s="5"/>
      <c r="B81" s="6"/>
      <c r="C81" s="7" t="s">
        <v>61</v>
      </c>
      <c r="D81" s="7" t="s">
        <v>62</v>
      </c>
      <c r="E81" s="7" t="s">
        <v>63</v>
      </c>
      <c r="F81" s="7" t="s">
        <v>64</v>
      </c>
      <c r="G81" s="7" t="s">
        <v>65</v>
      </c>
      <c r="H81" s="7" t="s">
        <v>61</v>
      </c>
      <c r="I81" s="7" t="s">
        <v>62</v>
      </c>
      <c r="J81" s="7" t="s">
        <v>63</v>
      </c>
      <c r="K81" s="7" t="s">
        <v>64</v>
      </c>
      <c r="L81" s="7" t="s">
        <v>65</v>
      </c>
      <c r="M81" s="8"/>
      <c r="N81" s="9"/>
    </row>
    <row r="82" spans="1:35" s="37" customFormat="1" ht="15.75" thickTop="1" x14ac:dyDescent="0.25">
      <c r="A82" s="11" t="s">
        <v>43</v>
      </c>
      <c r="B82" s="34" t="s">
        <v>5</v>
      </c>
      <c r="C82" s="13">
        <f>'Q1 Summary Arrest - 60+'!F82</f>
        <v>0</v>
      </c>
      <c r="D82" s="13">
        <f>'Q2 Summary Arrest - 60+'!F82</f>
        <v>0</v>
      </c>
      <c r="E82" s="13">
        <f>'Q3 Summary Arrest - 60+'!F82</f>
        <v>0</v>
      </c>
      <c r="F82" s="13">
        <f>'Q4 Summary Arrest - 60+'!F82</f>
        <v>0</v>
      </c>
      <c r="G82" s="14">
        <f t="shared" ref="G82:G87" si="22">SUM(C82:F82)</f>
        <v>0</v>
      </c>
      <c r="H82" s="13">
        <f>'Q1 Summary Arrest - 60+'!J82</f>
        <v>0</v>
      </c>
      <c r="I82" s="13">
        <f>'Q2 Summary Arrest - 60+'!J82</f>
        <v>0</v>
      </c>
      <c r="J82" s="13">
        <f>'Q3 Summary Arrest - 60+'!J82</f>
        <v>0</v>
      </c>
      <c r="K82" s="13">
        <f>'Q4 Summary Arrest - 60+'!J82</f>
        <v>0</v>
      </c>
      <c r="L82" s="14">
        <f t="shared" ref="L82:L87" si="23">SUM(H82:K82)</f>
        <v>0</v>
      </c>
      <c r="M82" s="35"/>
      <c r="N82" s="15">
        <f>SUM(C82:L82)+SUM('[1]Arrest 25 - 59'!C77:I77)+SUM('[1]Arrest 18 - 24'!C77:I77)+SUM('[1]Arrest - under 18'!C77:H77)</f>
        <v>0</v>
      </c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</row>
    <row r="83" spans="1:35" s="37" customFormat="1" x14ac:dyDescent="0.25">
      <c r="A83" s="16"/>
      <c r="B83" s="38" t="s">
        <v>6</v>
      </c>
      <c r="C83" s="18">
        <f>'Q1 Summary Arrest - 60+'!F83</f>
        <v>0</v>
      </c>
      <c r="D83" s="18">
        <f>'Q2 Summary Arrest - 60+'!F83</f>
        <v>0</v>
      </c>
      <c r="E83" s="18">
        <f>'Q3 Summary Arrest - 60+'!F83</f>
        <v>0</v>
      </c>
      <c r="F83" s="18">
        <f>'Q4 Summary Arrest - 60+'!F83</f>
        <v>0</v>
      </c>
      <c r="G83" s="19">
        <f t="shared" si="22"/>
        <v>0</v>
      </c>
      <c r="H83" s="18">
        <f>'Q1 Summary Arrest - 60+'!J83</f>
        <v>0</v>
      </c>
      <c r="I83" s="18">
        <f>'Q2 Summary Arrest - 60+'!J83</f>
        <v>0</v>
      </c>
      <c r="J83" s="18">
        <f>'Q3 Summary Arrest - 60+'!J83</f>
        <v>0</v>
      </c>
      <c r="K83" s="18">
        <f>'Q4 Summary Arrest - 60+'!J83</f>
        <v>0</v>
      </c>
      <c r="L83" s="19">
        <f t="shared" si="23"/>
        <v>0</v>
      </c>
      <c r="M83" s="35"/>
      <c r="N83" s="20">
        <f>SUM(C83:L83)+SUM('[1]Arrest 25 - 59'!C78:I78)+SUM('[1]Arrest 18 - 24'!C78:I78)+SUM('[1]Arrest - under 18'!C78:H78)</f>
        <v>0</v>
      </c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</row>
    <row r="84" spans="1:35" s="37" customFormat="1" x14ac:dyDescent="0.25">
      <c r="A84" s="21" t="s">
        <v>44</v>
      </c>
      <c r="B84" s="39" t="s">
        <v>5</v>
      </c>
      <c r="C84" s="23">
        <f>'Q1 Summary Arrest - 60+'!F84</f>
        <v>0</v>
      </c>
      <c r="D84" s="23">
        <f>'Q2 Summary Arrest - 60+'!F84</f>
        <v>0</v>
      </c>
      <c r="E84" s="23">
        <f>'Q3 Summary Arrest - 60+'!F84</f>
        <v>0</v>
      </c>
      <c r="F84" s="23">
        <f>'Q4 Summary Arrest - 60+'!F84</f>
        <v>0</v>
      </c>
      <c r="G84" s="24">
        <f t="shared" si="22"/>
        <v>0</v>
      </c>
      <c r="H84" s="23">
        <f>'Q1 Summary Arrest - 60+'!J84</f>
        <v>0</v>
      </c>
      <c r="I84" s="23">
        <f>'Q2 Summary Arrest - 60+'!J84</f>
        <v>0</v>
      </c>
      <c r="J84" s="23">
        <f>'Q3 Summary Arrest - 60+'!J84</f>
        <v>0</v>
      </c>
      <c r="K84" s="23">
        <f>'Q4 Summary Arrest - 60+'!J84</f>
        <v>0</v>
      </c>
      <c r="L84" s="24">
        <f t="shared" si="23"/>
        <v>0</v>
      </c>
      <c r="M84" s="35"/>
      <c r="N84" s="20">
        <f>SUM(C84:L84)+SUM('[1]Arrest 25 - 59'!C79:I79)+SUM('[1]Arrest 18 - 24'!C79:I79)+SUM('[1]Arrest - under 18'!C79:H79)</f>
        <v>0</v>
      </c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</row>
    <row r="85" spans="1:35" s="37" customFormat="1" x14ac:dyDescent="0.25">
      <c r="A85" s="16"/>
      <c r="B85" s="38" t="s">
        <v>6</v>
      </c>
      <c r="C85" s="18">
        <f>'Q1 Summary Arrest - 60+'!F85</f>
        <v>0</v>
      </c>
      <c r="D85" s="18">
        <f>'Q2 Summary Arrest - 60+'!F85</f>
        <v>0</v>
      </c>
      <c r="E85" s="18">
        <f>'Q3 Summary Arrest - 60+'!F85</f>
        <v>0</v>
      </c>
      <c r="F85" s="18">
        <f>'Q4 Summary Arrest - 60+'!F85</f>
        <v>0</v>
      </c>
      <c r="G85" s="19">
        <f t="shared" si="22"/>
        <v>0</v>
      </c>
      <c r="H85" s="18">
        <f>'Q1 Summary Arrest - 60+'!J85</f>
        <v>0</v>
      </c>
      <c r="I85" s="18">
        <f>'Q2 Summary Arrest - 60+'!J85</f>
        <v>0</v>
      </c>
      <c r="J85" s="18">
        <f>'Q3 Summary Arrest - 60+'!J85</f>
        <v>0</v>
      </c>
      <c r="K85" s="18">
        <f>'Q4 Summary Arrest - 60+'!J85</f>
        <v>0</v>
      </c>
      <c r="L85" s="19">
        <f t="shared" si="23"/>
        <v>0</v>
      </c>
      <c r="M85" s="35"/>
      <c r="N85" s="20">
        <f>SUM(C85:L85)+SUM('[1]Arrest 25 - 59'!C80:I80)+SUM('[1]Arrest 18 - 24'!C80:I80)+SUM('[1]Arrest - under 18'!C80:H80)</f>
        <v>0</v>
      </c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</row>
    <row r="86" spans="1:35" s="37" customFormat="1" x14ac:dyDescent="0.25">
      <c r="A86" s="21" t="s">
        <v>45</v>
      </c>
      <c r="B86" s="39" t="s">
        <v>5</v>
      </c>
      <c r="C86" s="23">
        <f>'Q1 Summary Arrest - 60+'!F86</f>
        <v>0</v>
      </c>
      <c r="D86" s="23">
        <f>'Q2 Summary Arrest - 60+'!F86</f>
        <v>0</v>
      </c>
      <c r="E86" s="23">
        <f>'Q3 Summary Arrest - 60+'!F86</f>
        <v>0</v>
      </c>
      <c r="F86" s="23">
        <f>'Q4 Summary Arrest - 60+'!F86</f>
        <v>0</v>
      </c>
      <c r="G86" s="24">
        <f t="shared" si="22"/>
        <v>0</v>
      </c>
      <c r="H86" s="23">
        <f>'Q1 Summary Arrest - 60+'!J86</f>
        <v>0</v>
      </c>
      <c r="I86" s="23">
        <f>'Q2 Summary Arrest - 60+'!J86</f>
        <v>0</v>
      </c>
      <c r="J86" s="23">
        <f>'Q3 Summary Arrest - 60+'!J86</f>
        <v>0</v>
      </c>
      <c r="K86" s="23">
        <f>'Q4 Summary Arrest - 60+'!J86</f>
        <v>0</v>
      </c>
      <c r="L86" s="24">
        <f t="shared" si="23"/>
        <v>0</v>
      </c>
      <c r="M86" s="35"/>
      <c r="N86" s="20">
        <f>SUM(C86:L86)+SUM('[1]Arrest 25 - 59'!C81:I81)+SUM('[1]Arrest 18 - 24'!C81:I81)+SUM('[1]Arrest - under 18'!C81:H81)</f>
        <v>0</v>
      </c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</row>
    <row r="87" spans="1:35" s="37" customFormat="1" ht="15.75" thickBot="1" x14ac:dyDescent="0.3">
      <c r="A87" s="25"/>
      <c r="B87" s="40" t="s">
        <v>6</v>
      </c>
      <c r="C87" s="27">
        <f>'Q1 Summary Arrest - 60+'!F87</f>
        <v>0</v>
      </c>
      <c r="D87" s="27">
        <f>'Q2 Summary Arrest - 60+'!F87</f>
        <v>0</v>
      </c>
      <c r="E87" s="27">
        <f>'Q3 Summary Arrest - 60+'!F87</f>
        <v>0</v>
      </c>
      <c r="F87" s="27">
        <f>'Q4 Summary Arrest - 60+'!F87</f>
        <v>0</v>
      </c>
      <c r="G87" s="28">
        <f t="shared" si="22"/>
        <v>0</v>
      </c>
      <c r="H87" s="27">
        <f>'Q1 Summary Arrest - 60+'!J87</f>
        <v>0</v>
      </c>
      <c r="I87" s="27">
        <f>'Q2 Summary Arrest - 60+'!J87</f>
        <v>0</v>
      </c>
      <c r="J87" s="27">
        <f>'Q3 Summary Arrest - 60+'!J87</f>
        <v>0</v>
      </c>
      <c r="K87" s="27">
        <f>'Q4 Summary Arrest - 60+'!J87</f>
        <v>0</v>
      </c>
      <c r="L87" s="28">
        <f t="shared" si="23"/>
        <v>0</v>
      </c>
      <c r="M87" s="35"/>
      <c r="N87" s="29">
        <f>SUM(C87:L87)+SUM('[1]Arrest 25 - 59'!C82:I82)+SUM('[1]Arrest 18 - 24'!C82:I82)+SUM('[1]Arrest - under 18'!C82:H82)</f>
        <v>0</v>
      </c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</row>
    <row r="88" spans="1:35" s="37" customFormat="1" ht="15.75" thickTop="1" x14ac:dyDescent="0.25">
      <c r="A88" s="30" t="s">
        <v>46</v>
      </c>
      <c r="B88" s="31" t="s">
        <v>5</v>
      </c>
      <c r="C88" s="32">
        <f>C82+C84+C86</f>
        <v>0</v>
      </c>
      <c r="D88" s="32">
        <f t="shared" ref="D88:G88" si="24">D82+D84+D86</f>
        <v>0</v>
      </c>
      <c r="E88" s="32">
        <f t="shared" si="24"/>
        <v>0</v>
      </c>
      <c r="F88" s="32">
        <f t="shared" si="24"/>
        <v>0</v>
      </c>
      <c r="G88" s="59">
        <f t="shared" si="24"/>
        <v>0</v>
      </c>
      <c r="H88" s="32">
        <f>H82+H84+H86</f>
        <v>0</v>
      </c>
      <c r="I88" s="32">
        <f t="shared" ref="I88:L88" si="25">I82+I84+I86</f>
        <v>0</v>
      </c>
      <c r="J88" s="32">
        <f t="shared" si="25"/>
        <v>0</v>
      </c>
      <c r="K88" s="32">
        <f t="shared" si="25"/>
        <v>0</v>
      </c>
      <c r="L88" s="32">
        <f t="shared" si="25"/>
        <v>0</v>
      </c>
      <c r="M88" s="35"/>
      <c r="N88" s="9">
        <f>SUM(C88:L88)+SUM('[1]Arrest 25 - 59'!C83:I83)+SUM('[1]Arrest 18 - 24'!C83:I83)+SUM('[1]Arrest - under 18'!C83:H83)</f>
        <v>0</v>
      </c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</row>
    <row r="89" spans="1:35" s="37" customFormat="1" x14ac:dyDescent="0.25">
      <c r="A89" s="30"/>
      <c r="B89" s="31" t="s">
        <v>6</v>
      </c>
      <c r="C89" s="32">
        <f>C83+C85+C87</f>
        <v>0</v>
      </c>
      <c r="D89" s="32">
        <f t="shared" ref="D89:G89" si="26">D83+D85+D87</f>
        <v>0</v>
      </c>
      <c r="E89" s="32">
        <f t="shared" si="26"/>
        <v>0</v>
      </c>
      <c r="F89" s="32">
        <f t="shared" si="26"/>
        <v>0</v>
      </c>
      <c r="G89" s="59">
        <f t="shared" si="26"/>
        <v>0</v>
      </c>
      <c r="H89" s="32">
        <f>H83+H85+H87</f>
        <v>0</v>
      </c>
      <c r="I89" s="32">
        <f t="shared" ref="I89:L89" si="27">I83+I85+I87</f>
        <v>0</v>
      </c>
      <c r="J89" s="32">
        <f t="shared" si="27"/>
        <v>0</v>
      </c>
      <c r="K89" s="32">
        <f t="shared" si="27"/>
        <v>0</v>
      </c>
      <c r="L89" s="32">
        <f t="shared" si="27"/>
        <v>0</v>
      </c>
      <c r="M89" s="35"/>
      <c r="N89" s="9">
        <f>SUM(C89:L89)+SUM('[1]Arrest 25 - 59'!C84:I84)+SUM('[1]Arrest 18 - 24'!C84:I84)+SUM('[1]Arrest - under 18'!C84:H84)</f>
        <v>0</v>
      </c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</row>
    <row r="90" spans="1:35" s="37" customFormat="1" x14ac:dyDescent="0.25">
      <c r="A90" s="33"/>
      <c r="B90" s="39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35"/>
      <c r="N90" s="5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</row>
    <row r="91" spans="1:35" s="10" customFormat="1" x14ac:dyDescent="0.25">
      <c r="A91" s="49" t="s">
        <v>47</v>
      </c>
      <c r="B91" s="55"/>
      <c r="C91" s="51" t="s">
        <v>1</v>
      </c>
      <c r="D91" s="51"/>
      <c r="E91" s="51"/>
      <c r="F91" s="51"/>
      <c r="G91" s="51"/>
      <c r="H91" s="51" t="s">
        <v>2</v>
      </c>
      <c r="I91" s="51"/>
      <c r="J91" s="51"/>
      <c r="K91" s="51"/>
      <c r="L91" s="51"/>
      <c r="M91" s="8"/>
      <c r="N91" s="9" t="s">
        <v>3</v>
      </c>
    </row>
    <row r="92" spans="1:35" s="10" customFormat="1" ht="15.75" thickBot="1" x14ac:dyDescent="0.3">
      <c r="A92" s="5"/>
      <c r="B92" s="6"/>
      <c r="C92" s="7" t="s">
        <v>61</v>
      </c>
      <c r="D92" s="7" t="s">
        <v>62</v>
      </c>
      <c r="E92" s="7" t="s">
        <v>63</v>
      </c>
      <c r="F92" s="7" t="s">
        <v>64</v>
      </c>
      <c r="G92" s="7" t="s">
        <v>65</v>
      </c>
      <c r="H92" s="7" t="s">
        <v>61</v>
      </c>
      <c r="I92" s="7" t="s">
        <v>62</v>
      </c>
      <c r="J92" s="7" t="s">
        <v>63</v>
      </c>
      <c r="K92" s="7" t="s">
        <v>64</v>
      </c>
      <c r="L92" s="7" t="s">
        <v>65</v>
      </c>
      <c r="M92" s="8"/>
      <c r="N92" s="9"/>
    </row>
    <row r="93" spans="1:35" s="37" customFormat="1" ht="15.75" thickTop="1" x14ac:dyDescent="0.25">
      <c r="A93" s="11" t="s">
        <v>48</v>
      </c>
      <c r="B93" s="34" t="s">
        <v>5</v>
      </c>
      <c r="C93" s="13">
        <f>'Q1 Summary Arrest - 60+'!F93</f>
        <v>0</v>
      </c>
      <c r="D93" s="13">
        <f>'Q2 Summary Arrest - 60+'!F93</f>
        <v>0</v>
      </c>
      <c r="E93" s="13">
        <f>'Q3 Summary Arrest - 60+'!F93</f>
        <v>0</v>
      </c>
      <c r="F93" s="13">
        <f>'Q4 Summary Arrest - 60+'!F93</f>
        <v>0</v>
      </c>
      <c r="G93" s="14">
        <f t="shared" ref="G93:G108" si="28">SUM(C93:F93)</f>
        <v>0</v>
      </c>
      <c r="H93" s="13">
        <f>'Q1 Summary Arrest - 60+'!J93</f>
        <v>0</v>
      </c>
      <c r="I93" s="13">
        <f>'Q2 Summary Arrest - 60+'!J93</f>
        <v>0</v>
      </c>
      <c r="J93" s="13">
        <f>'Q3 Summary Arrest - 60+'!J93</f>
        <v>0</v>
      </c>
      <c r="K93" s="13">
        <f>'Q4 Summary Arrest - 60+'!J93</f>
        <v>0</v>
      </c>
      <c r="L93" s="14">
        <f t="shared" ref="L93:L108" si="29">SUM(H93:K93)</f>
        <v>0</v>
      </c>
      <c r="M93" s="35"/>
      <c r="N93" s="15">
        <f>SUM(C93:L93)+SUM('[1]Arrest 25 - 59'!C87:I87)+SUM('[1]Arrest 18 - 24'!C87:I87)+SUM('[1]Arrest - under 18'!C87:H87)</f>
        <v>0</v>
      </c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</row>
    <row r="94" spans="1:35" s="37" customFormat="1" x14ac:dyDescent="0.25">
      <c r="A94" s="16"/>
      <c r="B94" s="38" t="s">
        <v>6</v>
      </c>
      <c r="C94" s="18">
        <f>'Q1 Summary Arrest - 60+'!F94</f>
        <v>0</v>
      </c>
      <c r="D94" s="18">
        <f>'Q2 Summary Arrest - 60+'!F94</f>
        <v>0</v>
      </c>
      <c r="E94" s="18">
        <f>'Q3 Summary Arrest - 60+'!F94</f>
        <v>0</v>
      </c>
      <c r="F94" s="18">
        <f>'Q4 Summary Arrest - 60+'!F94</f>
        <v>0</v>
      </c>
      <c r="G94" s="19">
        <f t="shared" si="28"/>
        <v>0</v>
      </c>
      <c r="H94" s="18">
        <f>'Q1 Summary Arrest - 60+'!J94</f>
        <v>0</v>
      </c>
      <c r="I94" s="18">
        <f>'Q2 Summary Arrest - 60+'!J94</f>
        <v>0</v>
      </c>
      <c r="J94" s="18">
        <f>'Q3 Summary Arrest - 60+'!J94</f>
        <v>0</v>
      </c>
      <c r="K94" s="18">
        <f>'Q4 Summary Arrest - 60+'!J94</f>
        <v>0</v>
      </c>
      <c r="L94" s="19">
        <f t="shared" si="29"/>
        <v>0</v>
      </c>
      <c r="M94" s="35"/>
      <c r="N94" s="20">
        <f>SUM(C94:L94)+SUM('[1]Arrest 25 - 59'!C88:I88)+SUM('[1]Arrest 18 - 24'!C88:I88)+SUM('[1]Arrest - under 18'!C88:H88)</f>
        <v>0</v>
      </c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</row>
    <row r="95" spans="1:35" s="37" customFormat="1" x14ac:dyDescent="0.25">
      <c r="A95" s="21" t="s">
        <v>49</v>
      </c>
      <c r="B95" s="39" t="s">
        <v>5</v>
      </c>
      <c r="C95" s="23">
        <f>'Q1 Summary Arrest - 60+'!F95</f>
        <v>1</v>
      </c>
      <c r="D95" s="23">
        <f>'Q2 Summary Arrest - 60+'!F95</f>
        <v>0</v>
      </c>
      <c r="E95" s="23">
        <f>'Q3 Summary Arrest - 60+'!F95</f>
        <v>0</v>
      </c>
      <c r="F95" s="23">
        <f>'Q4 Summary Arrest - 60+'!F95</f>
        <v>0</v>
      </c>
      <c r="G95" s="24">
        <f t="shared" si="28"/>
        <v>1</v>
      </c>
      <c r="H95" s="23">
        <f>'Q1 Summary Arrest - 60+'!J95</f>
        <v>0</v>
      </c>
      <c r="I95" s="23">
        <f>'Q2 Summary Arrest - 60+'!J95</f>
        <v>0</v>
      </c>
      <c r="J95" s="23">
        <f>'Q3 Summary Arrest - 60+'!J95</f>
        <v>0</v>
      </c>
      <c r="K95" s="23">
        <f>'Q4 Summary Arrest - 60+'!J95</f>
        <v>0</v>
      </c>
      <c r="L95" s="24">
        <f t="shared" si="29"/>
        <v>0</v>
      </c>
      <c r="M95" s="35"/>
      <c r="N95" s="20">
        <f>SUM(C95:L95)+SUM('[1]Arrest 25 - 59'!C89:I89)+SUM('[1]Arrest 18 - 24'!C89:I89)+SUM('[1]Arrest - under 18'!C89:H89)</f>
        <v>2</v>
      </c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</row>
    <row r="96" spans="1:35" s="37" customFormat="1" x14ac:dyDescent="0.25">
      <c r="A96" s="16"/>
      <c r="B96" s="38" t="s">
        <v>6</v>
      </c>
      <c r="C96" s="18">
        <f>'Q1 Summary Arrest - 60+'!F96</f>
        <v>0</v>
      </c>
      <c r="D96" s="18">
        <f>'Q2 Summary Arrest - 60+'!F96</f>
        <v>0</v>
      </c>
      <c r="E96" s="18">
        <f>'Q3 Summary Arrest - 60+'!F96</f>
        <v>0</v>
      </c>
      <c r="F96" s="18">
        <f>'Q4 Summary Arrest - 60+'!F96</f>
        <v>0</v>
      </c>
      <c r="G96" s="19">
        <f t="shared" si="28"/>
        <v>0</v>
      </c>
      <c r="H96" s="18">
        <f>'Q1 Summary Arrest - 60+'!J96</f>
        <v>2</v>
      </c>
      <c r="I96" s="18">
        <f>'Q2 Summary Arrest - 60+'!J96</f>
        <v>0</v>
      </c>
      <c r="J96" s="18">
        <f>'Q3 Summary Arrest - 60+'!J96</f>
        <v>0</v>
      </c>
      <c r="K96" s="18">
        <f>'Q4 Summary Arrest - 60+'!J96</f>
        <v>0</v>
      </c>
      <c r="L96" s="19">
        <f t="shared" si="29"/>
        <v>2</v>
      </c>
      <c r="M96" s="35"/>
      <c r="N96" s="20">
        <f>SUM(C96:L96)+SUM('[1]Arrest 25 - 59'!C90:I90)+SUM('[1]Arrest 18 - 24'!C90:I90)+SUM('[1]Arrest - under 18'!C90:H90)</f>
        <v>4</v>
      </c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</row>
    <row r="97" spans="1:35" s="37" customFormat="1" x14ac:dyDescent="0.25">
      <c r="A97" s="21" t="s">
        <v>50</v>
      </c>
      <c r="B97" s="39" t="s">
        <v>5</v>
      </c>
      <c r="C97" s="23">
        <f>'Q1 Summary Arrest - 60+'!F97</f>
        <v>0</v>
      </c>
      <c r="D97" s="23">
        <f>'Q2 Summary Arrest - 60+'!F97</f>
        <v>0</v>
      </c>
      <c r="E97" s="23">
        <f>'Q3 Summary Arrest - 60+'!F97</f>
        <v>0</v>
      </c>
      <c r="F97" s="23">
        <f>'Q4 Summary Arrest - 60+'!F97</f>
        <v>0</v>
      </c>
      <c r="G97" s="24">
        <f t="shared" si="28"/>
        <v>0</v>
      </c>
      <c r="H97" s="23">
        <f>'Q1 Summary Arrest - 60+'!J97</f>
        <v>0</v>
      </c>
      <c r="I97" s="23">
        <f>'Q2 Summary Arrest - 60+'!J97</f>
        <v>0</v>
      </c>
      <c r="J97" s="23">
        <f>'Q3 Summary Arrest - 60+'!J97</f>
        <v>0</v>
      </c>
      <c r="K97" s="23">
        <f>'Q4 Summary Arrest - 60+'!J97</f>
        <v>0</v>
      </c>
      <c r="L97" s="24">
        <f t="shared" si="29"/>
        <v>0</v>
      </c>
      <c r="M97" s="35"/>
      <c r="N97" s="20">
        <f>SUM(C97:L97)+SUM('[1]Arrest 25 - 59'!C91:I91)+SUM('[1]Arrest 18 - 24'!C91:I91)+SUM('[1]Arrest - under 18'!C91:H91)</f>
        <v>0</v>
      </c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</row>
    <row r="98" spans="1:35" s="37" customFormat="1" x14ac:dyDescent="0.25">
      <c r="A98" s="16"/>
      <c r="B98" s="38" t="s">
        <v>6</v>
      </c>
      <c r="C98" s="18">
        <f>'Q1 Summary Arrest - 60+'!F98</f>
        <v>0</v>
      </c>
      <c r="D98" s="18">
        <f>'Q2 Summary Arrest - 60+'!F98</f>
        <v>0</v>
      </c>
      <c r="E98" s="18">
        <f>'Q3 Summary Arrest - 60+'!F98</f>
        <v>0</v>
      </c>
      <c r="F98" s="18">
        <f>'Q4 Summary Arrest - 60+'!F98</f>
        <v>0</v>
      </c>
      <c r="G98" s="19">
        <f t="shared" si="28"/>
        <v>0</v>
      </c>
      <c r="H98" s="18">
        <f>'Q1 Summary Arrest - 60+'!J98</f>
        <v>0</v>
      </c>
      <c r="I98" s="18">
        <f>'Q2 Summary Arrest - 60+'!J98</f>
        <v>0</v>
      </c>
      <c r="J98" s="18">
        <f>'Q3 Summary Arrest - 60+'!J98</f>
        <v>0</v>
      </c>
      <c r="K98" s="18">
        <f>'Q4 Summary Arrest - 60+'!J98</f>
        <v>0</v>
      </c>
      <c r="L98" s="19">
        <f t="shared" si="29"/>
        <v>0</v>
      </c>
      <c r="M98" s="35"/>
      <c r="N98" s="20">
        <f>SUM(C98:L98)+SUM('[1]Arrest 25 - 59'!C92:I92)+SUM('[1]Arrest 18 - 24'!C92:I92)+SUM('[1]Arrest - under 18'!C92:H92)</f>
        <v>0</v>
      </c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</row>
    <row r="99" spans="1:35" s="37" customFormat="1" x14ac:dyDescent="0.25">
      <c r="A99" s="21" t="s">
        <v>51</v>
      </c>
      <c r="B99" s="39" t="s">
        <v>5</v>
      </c>
      <c r="C99" s="23">
        <f>'Q1 Summary Arrest - 60+'!F99</f>
        <v>0</v>
      </c>
      <c r="D99" s="23">
        <f>'Q2 Summary Arrest - 60+'!F99</f>
        <v>0</v>
      </c>
      <c r="E99" s="23">
        <f>'Q3 Summary Arrest - 60+'!F99</f>
        <v>0</v>
      </c>
      <c r="F99" s="23">
        <f>'Q4 Summary Arrest - 60+'!F99</f>
        <v>0</v>
      </c>
      <c r="G99" s="24">
        <f t="shared" si="28"/>
        <v>0</v>
      </c>
      <c r="H99" s="23">
        <f>'Q1 Summary Arrest - 60+'!J99</f>
        <v>0</v>
      </c>
      <c r="I99" s="23">
        <f>'Q2 Summary Arrest - 60+'!J99</f>
        <v>0</v>
      </c>
      <c r="J99" s="23">
        <f>'Q3 Summary Arrest - 60+'!J99</f>
        <v>0</v>
      </c>
      <c r="K99" s="23">
        <f>'Q4 Summary Arrest - 60+'!J99</f>
        <v>0</v>
      </c>
      <c r="L99" s="24">
        <f t="shared" si="29"/>
        <v>0</v>
      </c>
      <c r="M99" s="35"/>
      <c r="N99" s="20">
        <f>SUM(C99:L99)+SUM('[1]Arrest 25 - 59'!C93:I93)+SUM('[1]Arrest 18 - 24'!C93:I93)+SUM('[1]Arrest - under 18'!C93:H93)</f>
        <v>0</v>
      </c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</row>
    <row r="100" spans="1:35" s="36" customFormat="1" x14ac:dyDescent="0.25">
      <c r="A100" s="16"/>
      <c r="B100" s="38" t="s">
        <v>6</v>
      </c>
      <c r="C100" s="18">
        <f>'Q1 Summary Arrest - 60+'!F100</f>
        <v>0</v>
      </c>
      <c r="D100" s="18">
        <f>'Q2 Summary Arrest - 60+'!F100</f>
        <v>0</v>
      </c>
      <c r="E100" s="18">
        <f>'Q3 Summary Arrest - 60+'!F100</f>
        <v>0</v>
      </c>
      <c r="F100" s="18">
        <f>'Q4 Summary Arrest - 60+'!F100</f>
        <v>0</v>
      </c>
      <c r="G100" s="19">
        <f t="shared" si="28"/>
        <v>0</v>
      </c>
      <c r="H100" s="18">
        <f>'Q1 Summary Arrest - 60+'!J100</f>
        <v>0</v>
      </c>
      <c r="I100" s="18">
        <f>'Q2 Summary Arrest - 60+'!J100</f>
        <v>0</v>
      </c>
      <c r="J100" s="18">
        <f>'Q3 Summary Arrest - 60+'!J100</f>
        <v>0</v>
      </c>
      <c r="K100" s="18">
        <f>'Q4 Summary Arrest - 60+'!J100</f>
        <v>0</v>
      </c>
      <c r="L100" s="19">
        <f t="shared" si="29"/>
        <v>0</v>
      </c>
      <c r="M100" s="35"/>
      <c r="N100" s="20">
        <f>SUM(C100:L100)+SUM('[1]Arrest 25 - 59'!C94:I94)+SUM('[1]Arrest 18 - 24'!C94:I94)+SUM('[1]Arrest - under 18'!C94:H94)</f>
        <v>0</v>
      </c>
    </row>
    <row r="101" spans="1:35" s="36" customFormat="1" x14ac:dyDescent="0.25">
      <c r="A101" s="21" t="s">
        <v>52</v>
      </c>
      <c r="B101" s="39" t="s">
        <v>5</v>
      </c>
      <c r="C101" s="23">
        <f>'Q1 Summary Arrest - 60+'!F101</f>
        <v>0</v>
      </c>
      <c r="D101" s="23">
        <f>'Q2 Summary Arrest - 60+'!F101</f>
        <v>0</v>
      </c>
      <c r="E101" s="23">
        <f>'Q3 Summary Arrest - 60+'!F101</f>
        <v>0</v>
      </c>
      <c r="F101" s="23">
        <f>'Q4 Summary Arrest - 60+'!F101</f>
        <v>0</v>
      </c>
      <c r="G101" s="24">
        <f t="shared" si="28"/>
        <v>0</v>
      </c>
      <c r="H101" s="23">
        <f>'Q1 Summary Arrest - 60+'!J101</f>
        <v>0</v>
      </c>
      <c r="I101" s="23">
        <f>'Q2 Summary Arrest - 60+'!J101</f>
        <v>0</v>
      </c>
      <c r="J101" s="23">
        <f>'Q3 Summary Arrest - 60+'!J101</f>
        <v>0</v>
      </c>
      <c r="K101" s="23">
        <f>'Q4 Summary Arrest - 60+'!J101</f>
        <v>0</v>
      </c>
      <c r="L101" s="24">
        <f t="shared" si="29"/>
        <v>0</v>
      </c>
      <c r="M101" s="35"/>
      <c r="N101" s="20">
        <f>SUM(C101:L101)+SUM('[1]Arrest 25 - 59'!C95:I95)+SUM('[1]Arrest 18 - 24'!C95:I95)+SUM('[1]Arrest - under 18'!C95:H95)</f>
        <v>0</v>
      </c>
    </row>
    <row r="102" spans="1:35" s="36" customFormat="1" x14ac:dyDescent="0.25">
      <c r="A102" s="16"/>
      <c r="B102" s="38" t="s">
        <v>6</v>
      </c>
      <c r="C102" s="18">
        <f>'Q1 Summary Arrest - 60+'!F102</f>
        <v>0</v>
      </c>
      <c r="D102" s="18">
        <f>'Q2 Summary Arrest - 60+'!F102</f>
        <v>0</v>
      </c>
      <c r="E102" s="18">
        <f>'Q3 Summary Arrest - 60+'!F102</f>
        <v>0</v>
      </c>
      <c r="F102" s="18">
        <f>'Q4 Summary Arrest - 60+'!F102</f>
        <v>0</v>
      </c>
      <c r="G102" s="19">
        <f t="shared" si="28"/>
        <v>0</v>
      </c>
      <c r="H102" s="18">
        <f>'Q1 Summary Arrest - 60+'!J102</f>
        <v>0</v>
      </c>
      <c r="I102" s="18">
        <f>'Q2 Summary Arrest - 60+'!J102</f>
        <v>1</v>
      </c>
      <c r="J102" s="18">
        <f>'Q3 Summary Arrest - 60+'!J102</f>
        <v>0</v>
      </c>
      <c r="K102" s="18">
        <f>'Q4 Summary Arrest - 60+'!J102</f>
        <v>0</v>
      </c>
      <c r="L102" s="19">
        <f t="shared" si="29"/>
        <v>1</v>
      </c>
      <c r="M102" s="35"/>
      <c r="N102" s="20">
        <f>SUM(C102:L102)+SUM('[1]Arrest 25 - 59'!C96:I96)+SUM('[1]Arrest 18 - 24'!C96:I96)+SUM('[1]Arrest - under 18'!C96:H96)</f>
        <v>2</v>
      </c>
    </row>
    <row r="103" spans="1:35" s="36" customFormat="1" x14ac:dyDescent="0.25">
      <c r="A103" s="21" t="s">
        <v>53</v>
      </c>
      <c r="B103" s="39" t="s">
        <v>5</v>
      </c>
      <c r="C103" s="23">
        <f>'Q1 Summary Arrest - 60+'!F103</f>
        <v>0</v>
      </c>
      <c r="D103" s="23">
        <f>'Q2 Summary Arrest - 60+'!F103</f>
        <v>0</v>
      </c>
      <c r="E103" s="23">
        <f>'Q3 Summary Arrest - 60+'!F103</f>
        <v>0</v>
      </c>
      <c r="F103" s="23">
        <f>'Q4 Summary Arrest - 60+'!F103</f>
        <v>0</v>
      </c>
      <c r="G103" s="24">
        <f t="shared" si="28"/>
        <v>0</v>
      </c>
      <c r="H103" s="23">
        <f>'Q1 Summary Arrest - 60+'!J103</f>
        <v>0</v>
      </c>
      <c r="I103" s="23">
        <f>'Q2 Summary Arrest - 60+'!J103</f>
        <v>0</v>
      </c>
      <c r="J103" s="23">
        <f>'Q3 Summary Arrest - 60+'!J103</f>
        <v>0</v>
      </c>
      <c r="K103" s="23">
        <f>'Q4 Summary Arrest - 60+'!J103</f>
        <v>0</v>
      </c>
      <c r="L103" s="24">
        <f t="shared" si="29"/>
        <v>0</v>
      </c>
      <c r="M103" s="35"/>
      <c r="N103" s="20">
        <f>SUM(C103:L103)+SUM('[1]Arrest 25 - 59'!C97:I97)+SUM('[1]Arrest 18 - 24'!C97:I97)+SUM('[1]Arrest - under 18'!C97:H97)</f>
        <v>0</v>
      </c>
    </row>
    <row r="104" spans="1:35" s="36" customFormat="1" x14ac:dyDescent="0.25">
      <c r="A104" s="16"/>
      <c r="B104" s="38" t="s">
        <v>6</v>
      </c>
      <c r="C104" s="18">
        <f>'Q1 Summary Arrest - 60+'!F104</f>
        <v>0</v>
      </c>
      <c r="D104" s="18">
        <f>'Q2 Summary Arrest - 60+'!F104</f>
        <v>0</v>
      </c>
      <c r="E104" s="18">
        <f>'Q3 Summary Arrest - 60+'!F104</f>
        <v>0</v>
      </c>
      <c r="F104" s="18">
        <f>'Q4 Summary Arrest - 60+'!F104</f>
        <v>0</v>
      </c>
      <c r="G104" s="19">
        <f t="shared" si="28"/>
        <v>0</v>
      </c>
      <c r="H104" s="18">
        <f>'Q1 Summary Arrest - 60+'!J104</f>
        <v>0</v>
      </c>
      <c r="I104" s="18">
        <f>'Q2 Summary Arrest - 60+'!J104</f>
        <v>0</v>
      </c>
      <c r="J104" s="18">
        <f>'Q3 Summary Arrest - 60+'!J104</f>
        <v>0</v>
      </c>
      <c r="K104" s="18">
        <f>'Q4 Summary Arrest - 60+'!J104</f>
        <v>0</v>
      </c>
      <c r="L104" s="19">
        <f t="shared" si="29"/>
        <v>0</v>
      </c>
      <c r="M104" s="35"/>
      <c r="N104" s="20">
        <f>SUM(C104:L104)+SUM('[1]Arrest 25 - 59'!C98:I98)+SUM('[1]Arrest 18 - 24'!C98:I98)+SUM('[1]Arrest - under 18'!C98:H98)</f>
        <v>0</v>
      </c>
    </row>
    <row r="105" spans="1:35" s="36" customFormat="1" x14ac:dyDescent="0.25">
      <c r="A105" s="21" t="s">
        <v>54</v>
      </c>
      <c r="B105" s="39" t="s">
        <v>5</v>
      </c>
      <c r="C105" s="23">
        <f>'Q1 Summary Arrest - 60+'!F105</f>
        <v>8</v>
      </c>
      <c r="D105" s="23">
        <f>'Q2 Summary Arrest - 60+'!F105</f>
        <v>12</v>
      </c>
      <c r="E105" s="23">
        <f>'Q3 Summary Arrest - 60+'!F105</f>
        <v>0</v>
      </c>
      <c r="F105" s="23">
        <f>'Q4 Summary Arrest - 60+'!F105</f>
        <v>0</v>
      </c>
      <c r="G105" s="24">
        <f t="shared" si="28"/>
        <v>20</v>
      </c>
      <c r="H105" s="23">
        <f>'Q1 Summary Arrest - 60+'!J105</f>
        <v>9</v>
      </c>
      <c r="I105" s="23">
        <f>'Q2 Summary Arrest - 60+'!J105</f>
        <v>4</v>
      </c>
      <c r="J105" s="23">
        <f>'Q3 Summary Arrest - 60+'!J105</f>
        <v>0</v>
      </c>
      <c r="K105" s="23">
        <f>'Q4 Summary Arrest - 60+'!J105</f>
        <v>0</v>
      </c>
      <c r="L105" s="24">
        <f t="shared" si="29"/>
        <v>13</v>
      </c>
      <c r="M105" s="35"/>
      <c r="N105" s="20">
        <f>SUM(C105:L105)+SUM('[1]Arrest 25 - 59'!C99:I99)+SUM('[1]Arrest 18 - 24'!C99:I99)+SUM('[1]Arrest - under 18'!C99:H99)</f>
        <v>66</v>
      </c>
    </row>
    <row r="106" spans="1:35" s="36" customFormat="1" x14ac:dyDescent="0.25">
      <c r="A106" s="16"/>
      <c r="B106" s="38" t="s">
        <v>6</v>
      </c>
      <c r="C106" s="18">
        <f>'Q1 Summary Arrest - 60+'!F106</f>
        <v>3</v>
      </c>
      <c r="D106" s="18">
        <f>'Q2 Summary Arrest - 60+'!F106</f>
        <v>1</v>
      </c>
      <c r="E106" s="18">
        <f>'Q3 Summary Arrest - 60+'!F106</f>
        <v>0</v>
      </c>
      <c r="F106" s="18">
        <f>'Q4 Summary Arrest - 60+'!F106</f>
        <v>0</v>
      </c>
      <c r="G106" s="19">
        <f t="shared" si="28"/>
        <v>4</v>
      </c>
      <c r="H106" s="18">
        <f>'Q1 Summary Arrest - 60+'!J106</f>
        <v>1</v>
      </c>
      <c r="I106" s="18">
        <f>'Q2 Summary Arrest - 60+'!J106</f>
        <v>3</v>
      </c>
      <c r="J106" s="18">
        <f>'Q3 Summary Arrest - 60+'!J106</f>
        <v>0</v>
      </c>
      <c r="K106" s="18">
        <f>'Q4 Summary Arrest - 60+'!J106</f>
        <v>0</v>
      </c>
      <c r="L106" s="19">
        <f t="shared" si="29"/>
        <v>4</v>
      </c>
      <c r="M106" s="35"/>
      <c r="N106" s="20">
        <f>SUM(C106:L106)+SUM('[1]Arrest 25 - 59'!C100:I100)+SUM('[1]Arrest 18 - 24'!C100:I100)+SUM('[1]Arrest - under 18'!C100:H100)</f>
        <v>16</v>
      </c>
    </row>
    <row r="107" spans="1:35" s="36" customFormat="1" x14ac:dyDescent="0.25">
      <c r="A107" s="21" t="s">
        <v>55</v>
      </c>
      <c r="B107" s="39" t="s">
        <v>5</v>
      </c>
      <c r="C107" s="23">
        <f>'Q1 Summary Arrest - 60+'!F107</f>
        <v>0</v>
      </c>
      <c r="D107" s="23">
        <f>'Q2 Summary Arrest - 60+'!F107</f>
        <v>0</v>
      </c>
      <c r="E107" s="23">
        <f>'Q3 Summary Arrest - 60+'!F107</f>
        <v>0</v>
      </c>
      <c r="F107" s="23">
        <f>'Q4 Summary Arrest - 60+'!F107</f>
        <v>0</v>
      </c>
      <c r="G107" s="24">
        <f t="shared" si="28"/>
        <v>0</v>
      </c>
      <c r="H107" s="23">
        <f>'Q1 Summary Arrest - 60+'!J107</f>
        <v>0</v>
      </c>
      <c r="I107" s="23">
        <f>'Q2 Summary Arrest - 60+'!J107</f>
        <v>0</v>
      </c>
      <c r="J107" s="23">
        <f>'Q3 Summary Arrest - 60+'!J107</f>
        <v>0</v>
      </c>
      <c r="K107" s="23">
        <f>'Q4 Summary Arrest - 60+'!J107</f>
        <v>0</v>
      </c>
      <c r="L107" s="24">
        <f t="shared" si="29"/>
        <v>0</v>
      </c>
      <c r="M107" s="35"/>
      <c r="N107" s="20">
        <f>SUM(C107:L107)+SUM('[1]Arrest 25 - 59'!C101:I101)+SUM('[1]Arrest 18 - 24'!C101:I101)+SUM('[1]Arrest - under 18'!C101:H101)</f>
        <v>0</v>
      </c>
    </row>
    <row r="108" spans="1:35" s="36" customFormat="1" ht="15.75" thickBot="1" x14ac:dyDescent="0.3">
      <c r="A108" s="25"/>
      <c r="B108" s="40" t="s">
        <v>6</v>
      </c>
      <c r="C108" s="27">
        <f>'Q1 Summary Arrest - 60+'!F108</f>
        <v>0</v>
      </c>
      <c r="D108" s="27">
        <f>'Q2 Summary Arrest - 60+'!F108</f>
        <v>0</v>
      </c>
      <c r="E108" s="27">
        <f>'Q3 Summary Arrest - 60+'!F108</f>
        <v>0</v>
      </c>
      <c r="F108" s="27">
        <f>'Q4 Summary Arrest - 60+'!F108</f>
        <v>0</v>
      </c>
      <c r="G108" s="28">
        <f t="shared" si="28"/>
        <v>0</v>
      </c>
      <c r="H108" s="27">
        <f>'Q1 Summary Arrest - 60+'!J108</f>
        <v>0</v>
      </c>
      <c r="I108" s="27">
        <f>'Q2 Summary Arrest - 60+'!J108</f>
        <v>0</v>
      </c>
      <c r="J108" s="27">
        <f>'Q3 Summary Arrest - 60+'!J108</f>
        <v>0</v>
      </c>
      <c r="K108" s="27">
        <f>'Q4 Summary Arrest - 60+'!J108</f>
        <v>0</v>
      </c>
      <c r="L108" s="28">
        <f t="shared" si="29"/>
        <v>0</v>
      </c>
      <c r="M108" s="35"/>
      <c r="N108" s="29">
        <f>SUM(C108:L108)+SUM('[1]Arrest 25 - 59'!C102:I102)+SUM('[1]Arrest 18 - 24'!C102:I102)+SUM('[1]Arrest - under 18'!C102:H102)</f>
        <v>0</v>
      </c>
    </row>
    <row r="109" spans="1:35" s="36" customFormat="1" ht="15.75" thickTop="1" x14ac:dyDescent="0.25">
      <c r="A109" s="30" t="s">
        <v>56</v>
      </c>
      <c r="B109" s="31" t="s">
        <v>5</v>
      </c>
      <c r="C109" s="32">
        <f>C93+C95+C97+C99+C101+C103+C105+C107</f>
        <v>9</v>
      </c>
      <c r="D109" s="32">
        <f t="shared" ref="D109:G109" si="30">D93+D95+D97+D99+D101+D103+D105+D107</f>
        <v>12</v>
      </c>
      <c r="E109" s="32">
        <f t="shared" si="30"/>
        <v>0</v>
      </c>
      <c r="F109" s="32">
        <f t="shared" si="30"/>
        <v>0</v>
      </c>
      <c r="G109" s="59">
        <f t="shared" si="30"/>
        <v>21</v>
      </c>
      <c r="H109" s="32">
        <f>H93+H95+H97+H99+H101+H103+H105+H107</f>
        <v>9</v>
      </c>
      <c r="I109" s="32">
        <f t="shared" ref="I109:L109" si="31">I93+I95+I97+I99+I101+I103+I105+I107</f>
        <v>4</v>
      </c>
      <c r="J109" s="32">
        <f t="shared" si="31"/>
        <v>0</v>
      </c>
      <c r="K109" s="32">
        <f t="shared" si="31"/>
        <v>0</v>
      </c>
      <c r="L109" s="32">
        <f t="shared" si="31"/>
        <v>13</v>
      </c>
      <c r="M109" s="35"/>
      <c r="N109" s="9">
        <f>SUM(C109:L109)+SUM('[1]Arrest 25 - 59'!C103:I103)+SUM('[1]Arrest 18 - 24'!C103:I103)+SUM('[1]Arrest - under 18'!C103:H103)</f>
        <v>68</v>
      </c>
    </row>
    <row r="110" spans="1:35" s="36" customFormat="1" x14ac:dyDescent="0.25">
      <c r="A110" s="30"/>
      <c r="B110" s="31" t="s">
        <v>6</v>
      </c>
      <c r="C110" s="32">
        <f>C94+C96+C98+C100+C102+C104+C106+C108</f>
        <v>3</v>
      </c>
      <c r="D110" s="32">
        <f t="shared" ref="D110:G110" si="32">D94+D96+D98+D100+D102+D104+D106+D108</f>
        <v>1</v>
      </c>
      <c r="E110" s="32">
        <f t="shared" si="32"/>
        <v>0</v>
      </c>
      <c r="F110" s="32">
        <f t="shared" si="32"/>
        <v>0</v>
      </c>
      <c r="G110" s="59">
        <f t="shared" si="32"/>
        <v>4</v>
      </c>
      <c r="H110" s="32">
        <f>H94+H96+H98+H100+H102+H104+H106+H108</f>
        <v>3</v>
      </c>
      <c r="I110" s="32">
        <f t="shared" ref="I110:L110" si="33">I94+I96+I98+I100+I102+I104+I106+I108</f>
        <v>4</v>
      </c>
      <c r="J110" s="32">
        <f t="shared" si="33"/>
        <v>0</v>
      </c>
      <c r="K110" s="32">
        <f t="shared" si="33"/>
        <v>0</v>
      </c>
      <c r="L110" s="32">
        <f t="shared" si="33"/>
        <v>7</v>
      </c>
      <c r="M110" s="35"/>
      <c r="N110" s="9">
        <f>SUM(C110:L110)+SUM('[1]Arrest 25 - 59'!C104:I104)+SUM('[1]Arrest 18 - 24'!C104:I104)+SUM('[1]Arrest - under 18'!C104:H104)</f>
        <v>22</v>
      </c>
    </row>
    <row r="111" spans="1:35" s="36" customFormat="1" x14ac:dyDescent="0.25">
      <c r="A111" s="33"/>
      <c r="B111" s="39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35"/>
      <c r="N111" s="56"/>
    </row>
    <row r="112" spans="1:35" s="10" customFormat="1" x14ac:dyDescent="0.25">
      <c r="A112" s="49" t="s">
        <v>57</v>
      </c>
      <c r="B112" s="55"/>
      <c r="C112" s="51" t="s">
        <v>1</v>
      </c>
      <c r="D112" s="51"/>
      <c r="E112" s="51"/>
      <c r="F112" s="51"/>
      <c r="G112" s="51"/>
      <c r="H112" s="51" t="s">
        <v>2</v>
      </c>
      <c r="I112" s="51"/>
      <c r="J112" s="51"/>
      <c r="K112" s="51"/>
      <c r="L112" s="51"/>
      <c r="M112" s="8"/>
      <c r="N112" s="9" t="s">
        <v>3</v>
      </c>
    </row>
    <row r="113" spans="1:35" s="10" customFormat="1" ht="15.75" thickBot="1" x14ac:dyDescent="0.3">
      <c r="A113" s="5"/>
      <c r="B113" s="6"/>
      <c r="C113" s="7" t="s">
        <v>61</v>
      </c>
      <c r="D113" s="7" t="s">
        <v>62</v>
      </c>
      <c r="E113" s="7" t="s">
        <v>63</v>
      </c>
      <c r="F113" s="7" t="s">
        <v>64</v>
      </c>
      <c r="G113" s="7" t="s">
        <v>65</v>
      </c>
      <c r="H113" s="7" t="s">
        <v>61</v>
      </c>
      <c r="I113" s="7" t="s">
        <v>62</v>
      </c>
      <c r="J113" s="7" t="s">
        <v>63</v>
      </c>
      <c r="K113" s="7" t="s">
        <v>64</v>
      </c>
      <c r="L113" s="7" t="s">
        <v>65</v>
      </c>
      <c r="M113" s="8"/>
      <c r="N113" s="9"/>
    </row>
    <row r="114" spans="1:35" s="36" customFormat="1" ht="15.75" thickTop="1" x14ac:dyDescent="0.25">
      <c r="A114" s="11" t="s">
        <v>58</v>
      </c>
      <c r="B114" s="12" t="s">
        <v>5</v>
      </c>
      <c r="C114" s="13">
        <f>'Q1 Summary Arrest - 60+'!F114</f>
        <v>0</v>
      </c>
      <c r="D114" s="13">
        <f>'Q2 Summary Arrest - 60+'!F114</f>
        <v>0</v>
      </c>
      <c r="E114" s="13">
        <f>'Q3 Summary Arrest - 60+'!F114</f>
        <v>0</v>
      </c>
      <c r="F114" s="13">
        <f>'Q4 Summary Arrest - 60+'!F114</f>
        <v>0</v>
      </c>
      <c r="G114" s="14">
        <f t="shared" ref="G114:G117" si="34">SUM(C114:F114)</f>
        <v>0</v>
      </c>
      <c r="H114" s="13">
        <f>'Q1 Summary Arrest - 60+'!J114</f>
        <v>0</v>
      </c>
      <c r="I114" s="13">
        <f>'Q2 Summary Arrest - 60+'!J114</f>
        <v>0</v>
      </c>
      <c r="J114" s="13">
        <f>'Q3 Summary Arrest - 60+'!J114</f>
        <v>0</v>
      </c>
      <c r="K114" s="13">
        <f>'Q4 Summary Arrest - 60+'!J114</f>
        <v>0</v>
      </c>
      <c r="L114" s="14">
        <f t="shared" ref="L114:L117" si="35">SUM(H114:K114)</f>
        <v>0</v>
      </c>
      <c r="M114" s="35"/>
      <c r="N114" s="15">
        <f>SUM(C114:L114)+SUM('[1]Arrest 25 - 59'!C107:I107)+SUM('[1]Arrest 18 - 24'!C107:I107)+SUM('[1]Arrest - under 18'!C107:H107)</f>
        <v>0</v>
      </c>
    </row>
    <row r="115" spans="1:35" s="36" customFormat="1" x14ac:dyDescent="0.25">
      <c r="A115" s="16"/>
      <c r="B115" s="17" t="s">
        <v>6</v>
      </c>
      <c r="C115" s="18">
        <f>'Q1 Summary Arrest - 60+'!F115</f>
        <v>0</v>
      </c>
      <c r="D115" s="18">
        <f>'Q2 Summary Arrest - 60+'!F115</f>
        <v>0</v>
      </c>
      <c r="E115" s="18">
        <f>'Q3 Summary Arrest - 60+'!F115</f>
        <v>0</v>
      </c>
      <c r="F115" s="18">
        <f>'Q4 Summary Arrest - 60+'!F115</f>
        <v>0</v>
      </c>
      <c r="G115" s="19">
        <f t="shared" si="34"/>
        <v>0</v>
      </c>
      <c r="H115" s="18">
        <f>'Q1 Summary Arrest - 60+'!J115</f>
        <v>0</v>
      </c>
      <c r="I115" s="18">
        <f>'Q2 Summary Arrest - 60+'!J115</f>
        <v>0</v>
      </c>
      <c r="J115" s="18">
        <f>'Q3 Summary Arrest - 60+'!J115</f>
        <v>0</v>
      </c>
      <c r="K115" s="18">
        <f>'Q4 Summary Arrest - 60+'!J115</f>
        <v>0</v>
      </c>
      <c r="L115" s="19">
        <f t="shared" si="35"/>
        <v>0</v>
      </c>
      <c r="M115" s="35"/>
      <c r="N115" s="20">
        <f>SUM(C115:L115)+SUM('[1]Arrest 25 - 59'!C108:I108)+SUM('[1]Arrest 18 - 24'!C108:I108)+SUM('[1]Arrest - under 18'!C108:H108)</f>
        <v>0</v>
      </c>
    </row>
    <row r="116" spans="1:35" s="36" customFormat="1" x14ac:dyDescent="0.25">
      <c r="A116" s="21" t="s">
        <v>59</v>
      </c>
      <c r="B116" s="22" t="s">
        <v>5</v>
      </c>
      <c r="C116" s="23">
        <f>'Q1 Summary Arrest - 60+'!F116</f>
        <v>0</v>
      </c>
      <c r="D116" s="23">
        <f>'Q2 Summary Arrest - 60+'!F116</f>
        <v>0</v>
      </c>
      <c r="E116" s="23">
        <f>'Q3 Summary Arrest - 60+'!F116</f>
        <v>0</v>
      </c>
      <c r="F116" s="23">
        <f>'Q4 Summary Arrest - 60+'!F116</f>
        <v>0</v>
      </c>
      <c r="G116" s="24">
        <f t="shared" si="34"/>
        <v>0</v>
      </c>
      <c r="H116" s="23">
        <f>'Q1 Summary Arrest - 60+'!J116</f>
        <v>0</v>
      </c>
      <c r="I116" s="23">
        <f>'Q2 Summary Arrest - 60+'!J116</f>
        <v>0</v>
      </c>
      <c r="J116" s="23">
        <f>'Q3 Summary Arrest - 60+'!J116</f>
        <v>0</v>
      </c>
      <c r="K116" s="23">
        <f>'Q4 Summary Arrest - 60+'!J116</f>
        <v>0</v>
      </c>
      <c r="L116" s="24">
        <f t="shared" si="35"/>
        <v>0</v>
      </c>
      <c r="M116" s="35"/>
      <c r="N116" s="20">
        <f>SUM(C116:L116)+SUM('[1]Arrest 25 - 59'!C109:I109)+SUM('[1]Arrest 18 - 24'!C109:I109)+SUM('[1]Arrest - under 18'!C109:H109)</f>
        <v>0</v>
      </c>
    </row>
    <row r="117" spans="1:35" s="36" customFormat="1" ht="15.75" thickBot="1" x14ac:dyDescent="0.3">
      <c r="A117" s="25"/>
      <c r="B117" s="26" t="s">
        <v>6</v>
      </c>
      <c r="C117" s="27">
        <f>'Q1 Summary Arrest - 60+'!F117</f>
        <v>0</v>
      </c>
      <c r="D117" s="27">
        <f>'Q2 Summary Arrest - 60+'!F117</f>
        <v>0</v>
      </c>
      <c r="E117" s="27">
        <f>'Q3 Summary Arrest - 60+'!F117</f>
        <v>0</v>
      </c>
      <c r="F117" s="27">
        <f>'Q4 Summary Arrest - 60+'!F117</f>
        <v>0</v>
      </c>
      <c r="G117" s="28">
        <f t="shared" si="34"/>
        <v>0</v>
      </c>
      <c r="H117" s="27">
        <f>'Q1 Summary Arrest - 60+'!J117</f>
        <v>0</v>
      </c>
      <c r="I117" s="27">
        <f>'Q2 Summary Arrest - 60+'!J117</f>
        <v>0</v>
      </c>
      <c r="J117" s="27">
        <f>'Q3 Summary Arrest - 60+'!J117</f>
        <v>0</v>
      </c>
      <c r="K117" s="27">
        <f>'Q4 Summary Arrest - 60+'!J117</f>
        <v>0</v>
      </c>
      <c r="L117" s="28">
        <f t="shared" si="35"/>
        <v>0</v>
      </c>
      <c r="M117" s="35"/>
      <c r="N117" s="29">
        <f>SUM(C117:L117)+SUM('[1]Arrest 25 - 59'!C110:I110)+SUM('[1]Arrest 18 - 24'!C110:I110)+SUM('[1]Arrest - under 18'!C110:H110)</f>
        <v>0</v>
      </c>
    </row>
    <row r="118" spans="1:35" ht="15.75" thickTop="1" x14ac:dyDescent="0.25">
      <c r="A118" s="57" t="s">
        <v>60</v>
      </c>
      <c r="B118" s="46" t="s">
        <v>5</v>
      </c>
      <c r="C118" s="43">
        <f>C114+C116</f>
        <v>0</v>
      </c>
      <c r="D118" s="43">
        <f t="shared" ref="D118:G118" si="36">D114+D116</f>
        <v>0</v>
      </c>
      <c r="E118" s="43">
        <f t="shared" si="36"/>
        <v>0</v>
      </c>
      <c r="F118" s="43">
        <f t="shared" si="36"/>
        <v>0</v>
      </c>
      <c r="G118" s="54">
        <f t="shared" si="36"/>
        <v>0</v>
      </c>
      <c r="H118" s="43">
        <f>H114+H116</f>
        <v>0</v>
      </c>
      <c r="I118" s="43">
        <f t="shared" ref="I118:L118" si="37">I114+I116</f>
        <v>0</v>
      </c>
      <c r="J118" s="43">
        <f t="shared" si="37"/>
        <v>0</v>
      </c>
      <c r="K118" s="43">
        <f t="shared" si="37"/>
        <v>0</v>
      </c>
      <c r="L118" s="43">
        <f t="shared" si="37"/>
        <v>0</v>
      </c>
      <c r="N118" s="9">
        <f>SUM(C118:L118)+SUM('[1]Arrest 25 - 59'!C111:I111)+SUM('[1]Arrest 18 - 24'!C111:I111)+SUM('[1]Arrest - under 18'!C111:H111)</f>
        <v>0</v>
      </c>
    </row>
    <row r="119" spans="1:35" x14ac:dyDescent="0.25">
      <c r="A119" s="41"/>
      <c r="B119" s="46" t="s">
        <v>6</v>
      </c>
      <c r="C119" s="43">
        <f>C115+C117</f>
        <v>0</v>
      </c>
      <c r="D119" s="43">
        <f t="shared" ref="D119:G119" si="38">D115+D117</f>
        <v>0</v>
      </c>
      <c r="E119" s="43">
        <f t="shared" si="38"/>
        <v>0</v>
      </c>
      <c r="F119" s="43">
        <f t="shared" si="38"/>
        <v>0</v>
      </c>
      <c r="G119" s="54">
        <f t="shared" si="38"/>
        <v>0</v>
      </c>
      <c r="H119" s="43">
        <f>H115+H117</f>
        <v>0</v>
      </c>
      <c r="I119" s="43">
        <f t="shared" ref="I119:L119" si="39">I115+I117</f>
        <v>0</v>
      </c>
      <c r="J119" s="43">
        <f t="shared" si="39"/>
        <v>0</v>
      </c>
      <c r="K119" s="43">
        <f t="shared" si="39"/>
        <v>0</v>
      </c>
      <c r="L119" s="43">
        <f t="shared" si="39"/>
        <v>0</v>
      </c>
      <c r="N119" s="9">
        <f>SUM(C119:L119)+SUM('[1]Arrest 25 - 59'!C112:I112)+SUM('[1]Arrest 18 - 24'!C112:I112)+SUM('[1]Arrest - under 18'!C112:H112)</f>
        <v>0</v>
      </c>
    </row>
    <row r="120" spans="1:35" s="3" customFormat="1" x14ac:dyDescent="0.25">
      <c r="A120" s="44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N120" s="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</sheetData>
  <pageMargins left="0.7" right="0.7" top="0.75" bottom="0.75" header="0.3" footer="0.3"/>
  <pageSetup scale="71" orientation="portrait" r:id="rId1"/>
  <headerFooter>
    <oddHeader>&amp;C2017 Adult Arrests
60+ Years of Age</oddHeader>
  </headerFooter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M120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7.5703125" style="58" customWidth="1"/>
    <col min="2" max="2" width="9.140625" style="2"/>
    <col min="3" max="16" width="10.140625" style="3" customWidth="1"/>
    <col min="17" max="17" width="9.140625" style="3"/>
    <col min="18" max="18" width="9.140625" style="4"/>
    <col min="19" max="16384" width="9.140625" style="2"/>
  </cols>
  <sheetData>
    <row r="1" spans="1:18" ht="15.75" x14ac:dyDescent="0.25">
      <c r="A1" s="1" t="s">
        <v>83</v>
      </c>
    </row>
    <row r="2" spans="1:18" s="10" customFormat="1" x14ac:dyDescent="0.25">
      <c r="A2" s="5" t="s">
        <v>90</v>
      </c>
      <c r="B2" s="6"/>
      <c r="C2" s="7" t="s">
        <v>1</v>
      </c>
      <c r="D2" s="7"/>
      <c r="E2" s="7"/>
      <c r="F2" s="7"/>
      <c r="G2" s="7"/>
      <c r="H2" s="7"/>
      <c r="I2" s="7"/>
      <c r="J2" s="7" t="s">
        <v>2</v>
      </c>
      <c r="K2" s="7"/>
      <c r="L2" s="7"/>
      <c r="M2" s="7"/>
      <c r="N2" s="7"/>
      <c r="O2" s="7"/>
      <c r="P2" s="7"/>
      <c r="Q2" s="8"/>
      <c r="R2" s="9" t="s">
        <v>3</v>
      </c>
    </row>
    <row r="3" spans="1:18" s="10" customFormat="1" ht="15.75" thickBot="1" x14ac:dyDescent="0.3">
      <c r="A3" s="5"/>
      <c r="B3" s="6"/>
      <c r="C3" s="7" t="s">
        <v>66</v>
      </c>
      <c r="D3" s="7" t="s">
        <v>67</v>
      </c>
      <c r="E3" s="7" t="s">
        <v>68</v>
      </c>
      <c r="F3" s="7" t="s">
        <v>69</v>
      </c>
      <c r="G3" s="7" t="s">
        <v>68</v>
      </c>
      <c r="H3" s="7" t="s">
        <v>66</v>
      </c>
      <c r="I3" s="7" t="s">
        <v>79</v>
      </c>
      <c r="J3" s="7" t="s">
        <v>66</v>
      </c>
      <c r="K3" s="7" t="s">
        <v>67</v>
      </c>
      <c r="L3" s="7" t="s">
        <v>68</v>
      </c>
      <c r="M3" s="7" t="s">
        <v>69</v>
      </c>
      <c r="N3" s="7" t="s">
        <v>68</v>
      </c>
      <c r="O3" s="7" t="s">
        <v>66</v>
      </c>
      <c r="P3" s="7" t="s">
        <v>79</v>
      </c>
      <c r="Q3" s="8"/>
      <c r="R3" s="9"/>
    </row>
    <row r="4" spans="1:18" ht="15.75" thickTop="1" x14ac:dyDescent="0.25">
      <c r="A4" s="11" t="s">
        <v>4</v>
      </c>
      <c r="B4" s="12" t="s">
        <v>5</v>
      </c>
      <c r="C4" s="13">
        <f>'Monthly Arrest - 60+'!C4</f>
        <v>0</v>
      </c>
      <c r="D4" s="13">
        <f>'Monthly Arrest - 60+'!D4</f>
        <v>0</v>
      </c>
      <c r="E4" s="13">
        <f>'Monthly Arrest - 60+'!E4</f>
        <v>0</v>
      </c>
      <c r="F4" s="13">
        <f>'Monthly Arrest - 60+'!F4</f>
        <v>0</v>
      </c>
      <c r="G4" s="13">
        <f>'Monthly Arrest - 60+'!G4</f>
        <v>0</v>
      </c>
      <c r="H4" s="13">
        <f>'Monthly Arrest - 60+'!H4</f>
        <v>0</v>
      </c>
      <c r="I4" s="14">
        <f>SUM(C4:H4)</f>
        <v>0</v>
      </c>
      <c r="J4" s="13">
        <f>'Monthly Arrest - 60+'!P4</f>
        <v>0</v>
      </c>
      <c r="K4" s="13">
        <f>'Monthly Arrest - 60+'!Q4</f>
        <v>0</v>
      </c>
      <c r="L4" s="13">
        <f>'Monthly Arrest - 60+'!R4</f>
        <v>0</v>
      </c>
      <c r="M4" s="13">
        <f>'Monthly Arrest - 60+'!S4</f>
        <v>0</v>
      </c>
      <c r="N4" s="13">
        <f>'Monthly Arrest - 60+'!T4</f>
        <v>0</v>
      </c>
      <c r="O4" s="13">
        <f>'Monthly Arrest - 60+'!U4</f>
        <v>0</v>
      </c>
      <c r="P4" s="13">
        <f>SUM(J4:O4)</f>
        <v>0</v>
      </c>
      <c r="R4" s="15">
        <f>SUM(C4:P4)+SUM('[1]Arrest 25 - 59'!C3:I3)+SUM('[1]Arrest 18 - 24'!C3:I3)+SUM('[1]Arrest - under 18'!C3:H3)</f>
        <v>0</v>
      </c>
    </row>
    <row r="5" spans="1:18" x14ac:dyDescent="0.25">
      <c r="A5" s="16"/>
      <c r="B5" s="17" t="s">
        <v>6</v>
      </c>
      <c r="C5" s="18">
        <f>'Monthly Arrest - 60+'!C5</f>
        <v>0</v>
      </c>
      <c r="D5" s="18">
        <f>'Monthly Arrest - 60+'!D5</f>
        <v>0</v>
      </c>
      <c r="E5" s="18">
        <f>'Monthly Arrest - 60+'!E5</f>
        <v>0</v>
      </c>
      <c r="F5" s="18">
        <f>'Monthly Arrest - 60+'!F5</f>
        <v>0</v>
      </c>
      <c r="G5" s="18">
        <f>'Monthly Arrest - 60+'!G5</f>
        <v>0</v>
      </c>
      <c r="H5" s="18">
        <f>'Monthly Arrest - 60+'!H5</f>
        <v>0</v>
      </c>
      <c r="I5" s="19">
        <f t="shared" ref="I5:I21" si="0">SUM(C5:H5)</f>
        <v>0</v>
      </c>
      <c r="J5" s="18">
        <f>'Monthly Arrest - 60+'!P5</f>
        <v>0</v>
      </c>
      <c r="K5" s="18">
        <f>'Monthly Arrest - 60+'!Q5</f>
        <v>0</v>
      </c>
      <c r="L5" s="18">
        <f>'Monthly Arrest - 60+'!R5</f>
        <v>0</v>
      </c>
      <c r="M5" s="18">
        <f>'Monthly Arrest - 60+'!S5</f>
        <v>0</v>
      </c>
      <c r="N5" s="18">
        <f>'Monthly Arrest - 60+'!T5</f>
        <v>0</v>
      </c>
      <c r="O5" s="18">
        <f>'Monthly Arrest - 60+'!U5</f>
        <v>0</v>
      </c>
      <c r="P5" s="19">
        <f t="shared" ref="P5:P21" si="1">SUM(J5:O5)</f>
        <v>0</v>
      </c>
      <c r="R5" s="20">
        <f>SUM(C5:P5)+SUM('[1]Arrest 25 - 59'!C4:I4)+SUM('[1]Arrest 18 - 24'!C4:I4)+SUM('[1]Arrest - under 18'!C4:H4)</f>
        <v>0</v>
      </c>
    </row>
    <row r="6" spans="1:18" x14ac:dyDescent="0.25">
      <c r="A6" s="21" t="s">
        <v>7</v>
      </c>
      <c r="B6" s="22" t="s">
        <v>5</v>
      </c>
      <c r="C6" s="23">
        <f>'Monthly Arrest - 60+'!C6</f>
        <v>0</v>
      </c>
      <c r="D6" s="23">
        <f>'Monthly Arrest - 60+'!D6</f>
        <v>0</v>
      </c>
      <c r="E6" s="23">
        <f>'Monthly Arrest - 60+'!E6</f>
        <v>0</v>
      </c>
      <c r="F6" s="23">
        <f>'Monthly Arrest - 60+'!F6</f>
        <v>0</v>
      </c>
      <c r="G6" s="23">
        <f>'Monthly Arrest - 60+'!G6</f>
        <v>0</v>
      </c>
      <c r="H6" s="23">
        <f>'Monthly Arrest - 60+'!H6</f>
        <v>0</v>
      </c>
      <c r="I6" s="24">
        <f t="shared" si="0"/>
        <v>0</v>
      </c>
      <c r="J6" s="23">
        <f>'Monthly Arrest - 60+'!P6</f>
        <v>0</v>
      </c>
      <c r="K6" s="23">
        <f>'Monthly Arrest - 60+'!Q6</f>
        <v>0</v>
      </c>
      <c r="L6" s="23">
        <f>'Monthly Arrest - 60+'!R6</f>
        <v>0</v>
      </c>
      <c r="M6" s="23">
        <f>'Monthly Arrest - 60+'!S6</f>
        <v>0</v>
      </c>
      <c r="N6" s="23">
        <f>'Monthly Arrest - 60+'!T6</f>
        <v>0</v>
      </c>
      <c r="O6" s="23">
        <f>'Monthly Arrest - 60+'!U6</f>
        <v>0</v>
      </c>
      <c r="P6" s="24">
        <f t="shared" si="1"/>
        <v>0</v>
      </c>
      <c r="R6" s="20">
        <f>SUM(C6:P6)+SUM('[1]Arrest 25 - 59'!C5:I5)+SUM('[1]Arrest 18 - 24'!C5:I5)+SUM('[1]Arrest - under 18'!C5:H5)</f>
        <v>0</v>
      </c>
    </row>
    <row r="7" spans="1:18" x14ac:dyDescent="0.25">
      <c r="A7" s="16"/>
      <c r="B7" s="17" t="s">
        <v>6</v>
      </c>
      <c r="C7" s="18">
        <f>'Monthly Arrest - 60+'!C7</f>
        <v>0</v>
      </c>
      <c r="D7" s="18">
        <f>'Monthly Arrest - 60+'!D7</f>
        <v>0</v>
      </c>
      <c r="E7" s="18">
        <f>'Monthly Arrest - 60+'!E7</f>
        <v>0</v>
      </c>
      <c r="F7" s="18">
        <f>'Monthly Arrest - 60+'!F7</f>
        <v>0</v>
      </c>
      <c r="G7" s="18">
        <f>'Monthly Arrest - 60+'!G7</f>
        <v>0</v>
      </c>
      <c r="H7" s="18">
        <f>'Monthly Arrest - 60+'!H7</f>
        <v>0</v>
      </c>
      <c r="I7" s="19">
        <f t="shared" si="0"/>
        <v>0</v>
      </c>
      <c r="J7" s="18">
        <f>'Monthly Arrest - 60+'!P7</f>
        <v>0</v>
      </c>
      <c r="K7" s="18">
        <f>'Monthly Arrest - 60+'!Q7</f>
        <v>0</v>
      </c>
      <c r="L7" s="18">
        <f>'Monthly Arrest - 60+'!R7</f>
        <v>0</v>
      </c>
      <c r="M7" s="18">
        <f>'Monthly Arrest - 60+'!S7</f>
        <v>0</v>
      </c>
      <c r="N7" s="18">
        <f>'Monthly Arrest - 60+'!T7</f>
        <v>0</v>
      </c>
      <c r="O7" s="18">
        <f>'Monthly Arrest - 60+'!U7</f>
        <v>0</v>
      </c>
      <c r="P7" s="19">
        <f t="shared" si="1"/>
        <v>0</v>
      </c>
      <c r="R7" s="20">
        <f>SUM(C7:P7)+SUM('[1]Arrest 25 - 59'!C6:I6)+SUM('[1]Arrest 18 - 24'!C6:I6)+SUM('[1]Arrest - under 18'!C6:H6)</f>
        <v>0</v>
      </c>
    </row>
    <row r="8" spans="1:18" x14ac:dyDescent="0.25">
      <c r="A8" s="21" t="s">
        <v>8</v>
      </c>
      <c r="B8" s="22" t="s">
        <v>5</v>
      </c>
      <c r="C8" s="23">
        <f>'Monthly Arrest - 60+'!C8</f>
        <v>0</v>
      </c>
      <c r="D8" s="23">
        <f>'Monthly Arrest - 60+'!D8</f>
        <v>0</v>
      </c>
      <c r="E8" s="23">
        <f>'Monthly Arrest - 60+'!E8</f>
        <v>0</v>
      </c>
      <c r="F8" s="23">
        <f>'Monthly Arrest - 60+'!F8</f>
        <v>0</v>
      </c>
      <c r="G8" s="23">
        <f>'Monthly Arrest - 60+'!G8</f>
        <v>0</v>
      </c>
      <c r="H8" s="23">
        <f>'Monthly Arrest - 60+'!H8</f>
        <v>0</v>
      </c>
      <c r="I8" s="24">
        <f t="shared" si="0"/>
        <v>0</v>
      </c>
      <c r="J8" s="23">
        <f>'Monthly Arrest - 60+'!P8</f>
        <v>0</v>
      </c>
      <c r="K8" s="23">
        <f>'Monthly Arrest - 60+'!Q8</f>
        <v>0</v>
      </c>
      <c r="L8" s="23">
        <f>'Monthly Arrest - 60+'!R8</f>
        <v>0</v>
      </c>
      <c r="M8" s="23">
        <f>'Monthly Arrest - 60+'!S8</f>
        <v>0</v>
      </c>
      <c r="N8" s="23">
        <f>'Monthly Arrest - 60+'!T8</f>
        <v>0</v>
      </c>
      <c r="O8" s="23">
        <f>'Monthly Arrest - 60+'!U8</f>
        <v>0</v>
      </c>
      <c r="P8" s="24">
        <f t="shared" si="1"/>
        <v>0</v>
      </c>
      <c r="R8" s="20">
        <f>SUM(C8:P8)+SUM('[1]Arrest 25 - 59'!C7:I7)+SUM('[1]Arrest 18 - 24'!C7:I7)+SUM('[1]Arrest - under 18'!C7:H7)</f>
        <v>0</v>
      </c>
    </row>
    <row r="9" spans="1:18" x14ac:dyDescent="0.25">
      <c r="A9" s="16"/>
      <c r="B9" s="17" t="s">
        <v>6</v>
      </c>
      <c r="C9" s="18">
        <f>'Monthly Arrest - 60+'!C9</f>
        <v>0</v>
      </c>
      <c r="D9" s="18">
        <f>'Monthly Arrest - 60+'!D9</f>
        <v>0</v>
      </c>
      <c r="E9" s="18">
        <f>'Monthly Arrest - 60+'!E9</f>
        <v>0</v>
      </c>
      <c r="F9" s="18">
        <f>'Monthly Arrest - 60+'!F9</f>
        <v>0</v>
      </c>
      <c r="G9" s="18">
        <f>'Monthly Arrest - 60+'!G9</f>
        <v>0</v>
      </c>
      <c r="H9" s="18">
        <f>'Monthly Arrest - 60+'!H9</f>
        <v>0</v>
      </c>
      <c r="I9" s="19">
        <f t="shared" si="0"/>
        <v>0</v>
      </c>
      <c r="J9" s="18">
        <f>'Monthly Arrest - 60+'!P9</f>
        <v>0</v>
      </c>
      <c r="K9" s="18">
        <f>'Monthly Arrest - 60+'!Q9</f>
        <v>0</v>
      </c>
      <c r="L9" s="18">
        <f>'Monthly Arrest - 60+'!R9</f>
        <v>0</v>
      </c>
      <c r="M9" s="18">
        <f>'Monthly Arrest - 60+'!S9</f>
        <v>0</v>
      </c>
      <c r="N9" s="18">
        <f>'Monthly Arrest - 60+'!T9</f>
        <v>0</v>
      </c>
      <c r="O9" s="18">
        <f>'Monthly Arrest - 60+'!U9</f>
        <v>0</v>
      </c>
      <c r="P9" s="19">
        <f t="shared" si="1"/>
        <v>0</v>
      </c>
      <c r="R9" s="20">
        <f>SUM(C9:P9)+SUM('[1]Arrest 25 - 59'!C8:I8)+SUM('[1]Arrest 18 - 24'!C8:I8)+SUM('[1]Arrest - under 18'!C8:H8)</f>
        <v>0</v>
      </c>
    </row>
    <row r="10" spans="1:18" x14ac:dyDescent="0.25">
      <c r="A10" s="21" t="s">
        <v>9</v>
      </c>
      <c r="B10" s="22" t="s">
        <v>5</v>
      </c>
      <c r="C10" s="23">
        <f>'Monthly Arrest - 60+'!C10</f>
        <v>0</v>
      </c>
      <c r="D10" s="23">
        <f>'Monthly Arrest - 60+'!D10</f>
        <v>0</v>
      </c>
      <c r="E10" s="23">
        <f>'Monthly Arrest - 60+'!E10</f>
        <v>0</v>
      </c>
      <c r="F10" s="23">
        <f>'Monthly Arrest - 60+'!F10</f>
        <v>0</v>
      </c>
      <c r="G10" s="23">
        <f>'Monthly Arrest - 60+'!G10</f>
        <v>0</v>
      </c>
      <c r="H10" s="23">
        <f>'Monthly Arrest - 60+'!H10</f>
        <v>0</v>
      </c>
      <c r="I10" s="24">
        <f t="shared" si="0"/>
        <v>0</v>
      </c>
      <c r="J10" s="23">
        <f>'Monthly Arrest - 60+'!P10</f>
        <v>0</v>
      </c>
      <c r="K10" s="23">
        <f>'Monthly Arrest - 60+'!Q10</f>
        <v>0</v>
      </c>
      <c r="L10" s="23">
        <f>'Monthly Arrest - 60+'!R10</f>
        <v>0</v>
      </c>
      <c r="M10" s="23">
        <f>'Monthly Arrest - 60+'!S10</f>
        <v>0</v>
      </c>
      <c r="N10" s="23">
        <f>'Monthly Arrest - 60+'!T10</f>
        <v>0</v>
      </c>
      <c r="O10" s="23">
        <f>'Monthly Arrest - 60+'!U10</f>
        <v>0</v>
      </c>
      <c r="P10" s="24">
        <f t="shared" si="1"/>
        <v>0</v>
      </c>
      <c r="R10" s="20">
        <f>SUM(C10:P10)+SUM('[1]Arrest 25 - 59'!C9:I9)+SUM('[1]Arrest 18 - 24'!C9:I9)+SUM('[1]Arrest - under 18'!C9:H9)</f>
        <v>0</v>
      </c>
    </row>
    <row r="11" spans="1:18" x14ac:dyDescent="0.25">
      <c r="A11" s="16"/>
      <c r="B11" s="17" t="s">
        <v>6</v>
      </c>
      <c r="C11" s="18">
        <f>'Monthly Arrest - 60+'!C11</f>
        <v>0</v>
      </c>
      <c r="D11" s="18">
        <f>'Monthly Arrest - 60+'!D11</f>
        <v>0</v>
      </c>
      <c r="E11" s="18">
        <f>'Monthly Arrest - 60+'!E11</f>
        <v>0</v>
      </c>
      <c r="F11" s="18">
        <f>'Monthly Arrest - 60+'!F11</f>
        <v>0</v>
      </c>
      <c r="G11" s="18">
        <f>'Monthly Arrest - 60+'!G11</f>
        <v>0</v>
      </c>
      <c r="H11" s="18">
        <f>'Monthly Arrest - 60+'!H11</f>
        <v>0</v>
      </c>
      <c r="I11" s="19">
        <f t="shared" si="0"/>
        <v>0</v>
      </c>
      <c r="J11" s="18">
        <f>'Monthly Arrest - 60+'!P11</f>
        <v>0</v>
      </c>
      <c r="K11" s="18">
        <f>'Monthly Arrest - 60+'!Q11</f>
        <v>0</v>
      </c>
      <c r="L11" s="18">
        <f>'Monthly Arrest - 60+'!R11</f>
        <v>0</v>
      </c>
      <c r="M11" s="18">
        <f>'Monthly Arrest - 60+'!S11</f>
        <v>0</v>
      </c>
      <c r="N11" s="18">
        <f>'Monthly Arrest - 60+'!T11</f>
        <v>0</v>
      </c>
      <c r="O11" s="18">
        <f>'Monthly Arrest - 60+'!U11</f>
        <v>0</v>
      </c>
      <c r="P11" s="19">
        <f t="shared" si="1"/>
        <v>0</v>
      </c>
      <c r="R11" s="20">
        <f>SUM(C11:P11)+SUM('[1]Arrest 25 - 59'!C10:I10)+SUM('[1]Arrest 18 - 24'!C10:I10)+SUM('[1]Arrest - under 18'!C10:H10)</f>
        <v>0</v>
      </c>
    </row>
    <row r="12" spans="1:18" x14ac:dyDescent="0.25">
      <c r="A12" s="21" t="s">
        <v>10</v>
      </c>
      <c r="B12" s="22" t="s">
        <v>5</v>
      </c>
      <c r="C12" s="23">
        <f>'Monthly Arrest - 60+'!C12</f>
        <v>1</v>
      </c>
      <c r="D12" s="23">
        <f>'Monthly Arrest - 60+'!D12</f>
        <v>0</v>
      </c>
      <c r="E12" s="23">
        <f>'Monthly Arrest - 60+'!E12</f>
        <v>0</v>
      </c>
      <c r="F12" s="23">
        <f>'Monthly Arrest - 60+'!F12</f>
        <v>1</v>
      </c>
      <c r="G12" s="23">
        <f>'Monthly Arrest - 60+'!G12</f>
        <v>0</v>
      </c>
      <c r="H12" s="23">
        <f>'Monthly Arrest - 60+'!H12</f>
        <v>0</v>
      </c>
      <c r="I12" s="24">
        <f t="shared" si="0"/>
        <v>2</v>
      </c>
      <c r="J12" s="23">
        <f>'Monthly Arrest - 60+'!P12</f>
        <v>0</v>
      </c>
      <c r="K12" s="23">
        <f>'Monthly Arrest - 60+'!Q12</f>
        <v>0</v>
      </c>
      <c r="L12" s="23">
        <f>'Monthly Arrest - 60+'!R12</f>
        <v>0</v>
      </c>
      <c r="M12" s="23">
        <f>'Monthly Arrest - 60+'!S12</f>
        <v>0</v>
      </c>
      <c r="N12" s="23">
        <f>'Monthly Arrest - 60+'!T12</f>
        <v>1</v>
      </c>
      <c r="O12" s="23">
        <f>'Monthly Arrest - 60+'!U12</f>
        <v>0</v>
      </c>
      <c r="P12" s="24">
        <f t="shared" si="1"/>
        <v>1</v>
      </c>
      <c r="R12" s="20">
        <f>SUM(C12:P12)+SUM('[1]Arrest 25 - 59'!C11:I11)+SUM('[1]Arrest 18 - 24'!C11:I11)+SUM('[1]Arrest - under 18'!C11:H11)</f>
        <v>6</v>
      </c>
    </row>
    <row r="13" spans="1:18" x14ac:dyDescent="0.25">
      <c r="A13" s="16"/>
      <c r="B13" s="17" t="s">
        <v>6</v>
      </c>
      <c r="C13" s="18">
        <f>'Monthly Arrest - 60+'!C13</f>
        <v>0</v>
      </c>
      <c r="D13" s="18">
        <f>'Monthly Arrest - 60+'!D13</f>
        <v>0</v>
      </c>
      <c r="E13" s="18">
        <f>'Monthly Arrest - 60+'!E13</f>
        <v>0</v>
      </c>
      <c r="F13" s="18">
        <f>'Monthly Arrest - 60+'!F13</f>
        <v>0</v>
      </c>
      <c r="G13" s="18">
        <f>'Monthly Arrest - 60+'!G13</f>
        <v>0</v>
      </c>
      <c r="H13" s="18">
        <f>'Monthly Arrest - 60+'!H13</f>
        <v>0</v>
      </c>
      <c r="I13" s="19">
        <f t="shared" si="0"/>
        <v>0</v>
      </c>
      <c r="J13" s="18">
        <f>'Monthly Arrest - 60+'!P13</f>
        <v>0</v>
      </c>
      <c r="K13" s="18">
        <f>'Monthly Arrest - 60+'!Q13</f>
        <v>0</v>
      </c>
      <c r="L13" s="18">
        <f>'Monthly Arrest - 60+'!R13</f>
        <v>1</v>
      </c>
      <c r="M13" s="18">
        <f>'Monthly Arrest - 60+'!S13</f>
        <v>0</v>
      </c>
      <c r="N13" s="18">
        <f>'Monthly Arrest - 60+'!T13</f>
        <v>0</v>
      </c>
      <c r="O13" s="18">
        <f>'Monthly Arrest - 60+'!U13</f>
        <v>0</v>
      </c>
      <c r="P13" s="19">
        <f t="shared" si="1"/>
        <v>1</v>
      </c>
      <c r="R13" s="20">
        <f>SUM(C13:P13)+SUM('[1]Arrest 25 - 59'!C12:I12)+SUM('[1]Arrest 18 - 24'!C12:I12)+SUM('[1]Arrest - under 18'!C12:H12)</f>
        <v>2</v>
      </c>
    </row>
    <row r="14" spans="1:18" x14ac:dyDescent="0.25">
      <c r="A14" s="21" t="s">
        <v>11</v>
      </c>
      <c r="B14" s="22" t="s">
        <v>5</v>
      </c>
      <c r="C14" s="23">
        <f>'Monthly Arrest - 60+'!C14</f>
        <v>0</v>
      </c>
      <c r="D14" s="23">
        <f>'Monthly Arrest - 60+'!D14</f>
        <v>0</v>
      </c>
      <c r="E14" s="23">
        <f>'Monthly Arrest - 60+'!E14</f>
        <v>0</v>
      </c>
      <c r="F14" s="23">
        <f>'Monthly Arrest - 60+'!F14</f>
        <v>0</v>
      </c>
      <c r="G14" s="23">
        <f>'Monthly Arrest - 60+'!G14</f>
        <v>0</v>
      </c>
      <c r="H14" s="23">
        <f>'Monthly Arrest - 60+'!H14</f>
        <v>0</v>
      </c>
      <c r="I14" s="24">
        <f t="shared" si="0"/>
        <v>0</v>
      </c>
      <c r="J14" s="23">
        <f>'Monthly Arrest - 60+'!P14</f>
        <v>0</v>
      </c>
      <c r="K14" s="23">
        <f>'Monthly Arrest - 60+'!Q14</f>
        <v>0</v>
      </c>
      <c r="L14" s="23">
        <f>'Monthly Arrest - 60+'!R14</f>
        <v>0</v>
      </c>
      <c r="M14" s="23">
        <f>'Monthly Arrest - 60+'!S14</f>
        <v>0</v>
      </c>
      <c r="N14" s="23">
        <f>'Monthly Arrest - 60+'!T14</f>
        <v>0</v>
      </c>
      <c r="O14" s="23">
        <f>'Monthly Arrest - 60+'!U14</f>
        <v>0</v>
      </c>
      <c r="P14" s="24">
        <f t="shared" si="1"/>
        <v>0</v>
      </c>
      <c r="R14" s="20">
        <f>SUM(C14:P14)+SUM('[1]Arrest 25 - 59'!C13:I13)+SUM('[1]Arrest 18 - 24'!C13:I13)+SUM('[1]Arrest - under 18'!C13:H13)</f>
        <v>0</v>
      </c>
    </row>
    <row r="15" spans="1:18" x14ac:dyDescent="0.25">
      <c r="A15" s="16"/>
      <c r="B15" s="17" t="s">
        <v>6</v>
      </c>
      <c r="C15" s="18">
        <f>'Monthly Arrest - 60+'!C15</f>
        <v>0</v>
      </c>
      <c r="D15" s="18">
        <f>'Monthly Arrest - 60+'!D15</f>
        <v>0</v>
      </c>
      <c r="E15" s="18">
        <f>'Monthly Arrest - 60+'!E15</f>
        <v>0</v>
      </c>
      <c r="F15" s="18">
        <f>'Monthly Arrest - 60+'!F15</f>
        <v>0</v>
      </c>
      <c r="G15" s="18">
        <f>'Monthly Arrest - 60+'!G15</f>
        <v>0</v>
      </c>
      <c r="H15" s="18">
        <f>'Monthly Arrest - 60+'!H15</f>
        <v>0</v>
      </c>
      <c r="I15" s="19">
        <f t="shared" si="0"/>
        <v>0</v>
      </c>
      <c r="J15" s="18">
        <f>'Monthly Arrest - 60+'!P15</f>
        <v>0</v>
      </c>
      <c r="K15" s="18">
        <f>'Monthly Arrest - 60+'!Q15</f>
        <v>0</v>
      </c>
      <c r="L15" s="18">
        <f>'Monthly Arrest - 60+'!R15</f>
        <v>0</v>
      </c>
      <c r="M15" s="18">
        <f>'Monthly Arrest - 60+'!S15</f>
        <v>0</v>
      </c>
      <c r="N15" s="18">
        <f>'Monthly Arrest - 60+'!T15</f>
        <v>0</v>
      </c>
      <c r="O15" s="18">
        <f>'Monthly Arrest - 60+'!U15</f>
        <v>0</v>
      </c>
      <c r="P15" s="19">
        <f t="shared" si="1"/>
        <v>0</v>
      </c>
      <c r="R15" s="20">
        <f>SUM(C15:P15)+SUM('[1]Arrest 25 - 59'!C14:I14)+SUM('[1]Arrest 18 - 24'!C14:I14)+SUM('[1]Arrest - under 18'!C14:H14)</f>
        <v>0</v>
      </c>
    </row>
    <row r="16" spans="1:18" x14ac:dyDescent="0.25">
      <c r="A16" s="21" t="s">
        <v>12</v>
      </c>
      <c r="B16" s="22" t="s">
        <v>5</v>
      </c>
      <c r="C16" s="23">
        <f>'Monthly Arrest - 60+'!C16</f>
        <v>0</v>
      </c>
      <c r="D16" s="23">
        <f>'Monthly Arrest - 60+'!D16</f>
        <v>0</v>
      </c>
      <c r="E16" s="23">
        <f>'Monthly Arrest - 60+'!E16</f>
        <v>0</v>
      </c>
      <c r="F16" s="23">
        <f>'Monthly Arrest - 60+'!F16</f>
        <v>0</v>
      </c>
      <c r="G16" s="23">
        <f>'Monthly Arrest - 60+'!G16</f>
        <v>0</v>
      </c>
      <c r="H16" s="23">
        <f>'Monthly Arrest - 60+'!H16</f>
        <v>0</v>
      </c>
      <c r="I16" s="24">
        <f t="shared" si="0"/>
        <v>0</v>
      </c>
      <c r="J16" s="23">
        <f>'Monthly Arrest - 60+'!P16</f>
        <v>0</v>
      </c>
      <c r="K16" s="23">
        <f>'Monthly Arrest - 60+'!Q16</f>
        <v>2</v>
      </c>
      <c r="L16" s="23">
        <f>'Monthly Arrest - 60+'!R16</f>
        <v>0</v>
      </c>
      <c r="M16" s="23">
        <f>'Monthly Arrest - 60+'!S16</f>
        <v>0</v>
      </c>
      <c r="N16" s="23">
        <f>'Monthly Arrest - 60+'!T16</f>
        <v>0</v>
      </c>
      <c r="O16" s="23">
        <f>'Monthly Arrest - 60+'!U16</f>
        <v>0</v>
      </c>
      <c r="P16" s="24">
        <f t="shared" si="1"/>
        <v>2</v>
      </c>
      <c r="R16" s="20">
        <f>SUM(C16:P16)+SUM('[1]Arrest 25 - 59'!C15:I15)+SUM('[1]Arrest 18 - 24'!C15:I15)+SUM('[1]Arrest - under 18'!C15:H15)</f>
        <v>4</v>
      </c>
    </row>
    <row r="17" spans="1:39" x14ac:dyDescent="0.25">
      <c r="A17" s="16"/>
      <c r="B17" s="17" t="s">
        <v>6</v>
      </c>
      <c r="C17" s="18">
        <f>'Monthly Arrest - 60+'!C17</f>
        <v>0</v>
      </c>
      <c r="D17" s="18">
        <f>'Monthly Arrest - 60+'!D17</f>
        <v>0</v>
      </c>
      <c r="E17" s="18">
        <f>'Monthly Arrest - 60+'!E17</f>
        <v>0</v>
      </c>
      <c r="F17" s="18">
        <f>'Monthly Arrest - 60+'!F17</f>
        <v>0</v>
      </c>
      <c r="G17" s="18">
        <f>'Monthly Arrest - 60+'!G17</f>
        <v>0</v>
      </c>
      <c r="H17" s="18">
        <f>'Monthly Arrest - 60+'!H17</f>
        <v>0</v>
      </c>
      <c r="I17" s="19">
        <f t="shared" si="0"/>
        <v>0</v>
      </c>
      <c r="J17" s="18">
        <f>'Monthly Arrest - 60+'!P17</f>
        <v>0</v>
      </c>
      <c r="K17" s="18">
        <f>'Monthly Arrest - 60+'!Q17</f>
        <v>0</v>
      </c>
      <c r="L17" s="18">
        <f>'Monthly Arrest - 60+'!R17</f>
        <v>1</v>
      </c>
      <c r="M17" s="18">
        <f>'Monthly Arrest - 60+'!S17</f>
        <v>0</v>
      </c>
      <c r="N17" s="18">
        <f>'Monthly Arrest - 60+'!T17</f>
        <v>0</v>
      </c>
      <c r="O17" s="18">
        <f>'Monthly Arrest - 60+'!U17</f>
        <v>0</v>
      </c>
      <c r="P17" s="19">
        <f t="shared" si="1"/>
        <v>1</v>
      </c>
      <c r="R17" s="20">
        <f>SUM(C17:P17)+SUM('[1]Arrest 25 - 59'!C16:I16)+SUM('[1]Arrest 18 - 24'!C16:I16)+SUM('[1]Arrest - under 18'!C16:H16)</f>
        <v>2</v>
      </c>
    </row>
    <row r="18" spans="1:39" x14ac:dyDescent="0.25">
      <c r="A18" s="21" t="s">
        <v>13</v>
      </c>
      <c r="B18" s="22" t="s">
        <v>5</v>
      </c>
      <c r="C18" s="23">
        <f>'Monthly Arrest - 60+'!C18</f>
        <v>0</v>
      </c>
      <c r="D18" s="23">
        <f>'Monthly Arrest - 60+'!D18</f>
        <v>0</v>
      </c>
      <c r="E18" s="23">
        <f>'Monthly Arrest - 60+'!E18</f>
        <v>0</v>
      </c>
      <c r="F18" s="23">
        <f>'Monthly Arrest - 60+'!F18</f>
        <v>0</v>
      </c>
      <c r="G18" s="23">
        <f>'Monthly Arrest - 60+'!G18</f>
        <v>0</v>
      </c>
      <c r="H18" s="23">
        <f>'Monthly Arrest - 60+'!H18</f>
        <v>0</v>
      </c>
      <c r="I18" s="24">
        <f t="shared" si="0"/>
        <v>0</v>
      </c>
      <c r="J18" s="23">
        <f>'Monthly Arrest - 60+'!P18</f>
        <v>0</v>
      </c>
      <c r="K18" s="23">
        <f>'Monthly Arrest - 60+'!Q18</f>
        <v>0</v>
      </c>
      <c r="L18" s="23">
        <f>'Monthly Arrest - 60+'!R18</f>
        <v>0</v>
      </c>
      <c r="M18" s="23">
        <f>'Monthly Arrest - 60+'!S18</f>
        <v>0</v>
      </c>
      <c r="N18" s="23">
        <f>'Monthly Arrest - 60+'!T18</f>
        <v>0</v>
      </c>
      <c r="O18" s="23">
        <f>'Monthly Arrest - 60+'!U18</f>
        <v>0</v>
      </c>
      <c r="P18" s="24">
        <f t="shared" si="1"/>
        <v>0</v>
      </c>
      <c r="R18" s="20">
        <f>SUM(C18:P18)+SUM('[1]Arrest 25 - 59'!C17:I17)+SUM('[1]Arrest 18 - 24'!C17:I17)+SUM('[1]Arrest - under 18'!C17:H17)</f>
        <v>0</v>
      </c>
    </row>
    <row r="19" spans="1:39" x14ac:dyDescent="0.25">
      <c r="A19" s="16"/>
      <c r="B19" s="17" t="s">
        <v>6</v>
      </c>
      <c r="C19" s="18">
        <f>'Monthly Arrest - 60+'!C19</f>
        <v>0</v>
      </c>
      <c r="D19" s="18">
        <f>'Monthly Arrest - 60+'!D19</f>
        <v>0</v>
      </c>
      <c r="E19" s="18">
        <f>'Monthly Arrest - 60+'!E19</f>
        <v>0</v>
      </c>
      <c r="F19" s="18">
        <f>'Monthly Arrest - 60+'!F19</f>
        <v>0</v>
      </c>
      <c r="G19" s="18">
        <f>'Monthly Arrest - 60+'!G19</f>
        <v>0</v>
      </c>
      <c r="H19" s="18">
        <f>'Monthly Arrest - 60+'!H19</f>
        <v>0</v>
      </c>
      <c r="I19" s="19">
        <f t="shared" si="0"/>
        <v>0</v>
      </c>
      <c r="J19" s="18">
        <f>'Monthly Arrest - 60+'!P19</f>
        <v>0</v>
      </c>
      <c r="K19" s="18">
        <f>'Monthly Arrest - 60+'!Q19</f>
        <v>0</v>
      </c>
      <c r="L19" s="18">
        <f>'Monthly Arrest - 60+'!R19</f>
        <v>0</v>
      </c>
      <c r="M19" s="18">
        <f>'Monthly Arrest - 60+'!S19</f>
        <v>0</v>
      </c>
      <c r="N19" s="18">
        <f>'Monthly Arrest - 60+'!T19</f>
        <v>0</v>
      </c>
      <c r="O19" s="18">
        <f>'Monthly Arrest - 60+'!U19</f>
        <v>0</v>
      </c>
      <c r="P19" s="19">
        <f t="shared" si="1"/>
        <v>0</v>
      </c>
      <c r="R19" s="20">
        <f>SUM(C19:P19)+SUM('[1]Arrest 25 - 59'!C18:I18)+SUM('[1]Arrest 18 - 24'!C18:I18)+SUM('[1]Arrest - under 18'!C18:H18)</f>
        <v>0</v>
      </c>
    </row>
    <row r="20" spans="1:39" x14ac:dyDescent="0.25">
      <c r="A20" s="21" t="s">
        <v>14</v>
      </c>
      <c r="B20" s="22" t="s">
        <v>5</v>
      </c>
      <c r="C20" s="23">
        <f>'Monthly Arrest - 60+'!C20</f>
        <v>0</v>
      </c>
      <c r="D20" s="23">
        <f>'Monthly Arrest - 60+'!D20</f>
        <v>0</v>
      </c>
      <c r="E20" s="23">
        <f>'Monthly Arrest - 60+'!E20</f>
        <v>0</v>
      </c>
      <c r="F20" s="23">
        <f>'Monthly Arrest - 60+'!F20</f>
        <v>0</v>
      </c>
      <c r="G20" s="23">
        <f>'Monthly Arrest - 60+'!G20</f>
        <v>0</v>
      </c>
      <c r="H20" s="23">
        <f>'Monthly Arrest - 60+'!H20</f>
        <v>0</v>
      </c>
      <c r="I20" s="24">
        <f t="shared" si="0"/>
        <v>0</v>
      </c>
      <c r="J20" s="23">
        <f>'Monthly Arrest - 60+'!P20</f>
        <v>0</v>
      </c>
      <c r="K20" s="23">
        <f>'Monthly Arrest - 60+'!Q20</f>
        <v>0</v>
      </c>
      <c r="L20" s="23">
        <f>'Monthly Arrest - 60+'!R20</f>
        <v>1</v>
      </c>
      <c r="M20" s="23">
        <f>'Monthly Arrest - 60+'!S20</f>
        <v>0</v>
      </c>
      <c r="N20" s="23">
        <f>'Monthly Arrest - 60+'!T20</f>
        <v>0</v>
      </c>
      <c r="O20" s="23">
        <f>'Monthly Arrest - 60+'!U20</f>
        <v>0</v>
      </c>
      <c r="P20" s="24">
        <f t="shared" si="1"/>
        <v>1</v>
      </c>
      <c r="R20" s="20">
        <f>SUM(C20:P20)+SUM('[1]Arrest 25 - 59'!C19:I19)+SUM('[1]Arrest 18 - 24'!C19:I19)+SUM('[1]Arrest - under 18'!C19:H19)</f>
        <v>2</v>
      </c>
    </row>
    <row r="21" spans="1:39" ht="15.75" thickBot="1" x14ac:dyDescent="0.3">
      <c r="A21" s="25"/>
      <c r="B21" s="26" t="s">
        <v>6</v>
      </c>
      <c r="C21" s="27">
        <f>'Monthly Arrest - 60+'!C21</f>
        <v>0</v>
      </c>
      <c r="D21" s="27">
        <f>'Monthly Arrest - 60+'!D21</f>
        <v>0</v>
      </c>
      <c r="E21" s="27">
        <f>'Monthly Arrest - 60+'!E21</f>
        <v>0</v>
      </c>
      <c r="F21" s="27">
        <f>'Monthly Arrest - 60+'!F21</f>
        <v>0</v>
      </c>
      <c r="G21" s="27">
        <f>'Monthly Arrest - 60+'!G21</f>
        <v>0</v>
      </c>
      <c r="H21" s="27">
        <f>'Monthly Arrest - 60+'!H21</f>
        <v>0</v>
      </c>
      <c r="I21" s="28">
        <f t="shared" si="0"/>
        <v>0</v>
      </c>
      <c r="J21" s="27">
        <f>'Monthly Arrest - 60+'!P21</f>
        <v>0</v>
      </c>
      <c r="K21" s="27">
        <f>'Monthly Arrest - 60+'!Q21</f>
        <v>0</v>
      </c>
      <c r="L21" s="27">
        <f>'Monthly Arrest - 60+'!R21</f>
        <v>0</v>
      </c>
      <c r="M21" s="27">
        <f>'Monthly Arrest - 60+'!S21</f>
        <v>0</v>
      </c>
      <c r="N21" s="27">
        <f>'Monthly Arrest - 60+'!T21</f>
        <v>0</v>
      </c>
      <c r="O21" s="27">
        <f>'Monthly Arrest - 60+'!U21</f>
        <v>0</v>
      </c>
      <c r="P21" s="28">
        <f t="shared" si="1"/>
        <v>0</v>
      </c>
      <c r="R21" s="29">
        <f>SUM(C21:P21)+SUM('[1]Arrest 25 - 59'!C20:I20)+SUM('[1]Arrest 18 - 24'!C20:I20)+SUM('[1]Arrest - under 18'!C20:H20)</f>
        <v>0</v>
      </c>
    </row>
    <row r="22" spans="1:39" ht="15.75" thickTop="1" x14ac:dyDescent="0.25">
      <c r="A22" s="30" t="s">
        <v>15</v>
      </c>
      <c r="B22" s="31" t="s">
        <v>5</v>
      </c>
      <c r="C22" s="32">
        <f>SUM(C4+C6+C8+C10+C12+C14+C16+C18+C20)</f>
        <v>1</v>
      </c>
      <c r="D22" s="32">
        <f t="shared" ref="D22:P23" si="2">SUM(D4+D6+D8+D10+D12+D14+D16+D18+D20)</f>
        <v>0</v>
      </c>
      <c r="E22" s="32">
        <f t="shared" si="2"/>
        <v>0</v>
      </c>
      <c r="F22" s="32">
        <f t="shared" si="2"/>
        <v>1</v>
      </c>
      <c r="G22" s="32">
        <f t="shared" si="2"/>
        <v>0</v>
      </c>
      <c r="H22" s="32">
        <f t="shared" si="2"/>
        <v>0</v>
      </c>
      <c r="I22" s="59">
        <f t="shared" si="2"/>
        <v>2</v>
      </c>
      <c r="J22" s="32">
        <f t="shared" si="2"/>
        <v>0</v>
      </c>
      <c r="K22" s="32">
        <f t="shared" si="2"/>
        <v>2</v>
      </c>
      <c r="L22" s="32">
        <f t="shared" si="2"/>
        <v>1</v>
      </c>
      <c r="M22" s="32">
        <f t="shared" si="2"/>
        <v>0</v>
      </c>
      <c r="N22" s="32">
        <f t="shared" si="2"/>
        <v>1</v>
      </c>
      <c r="O22" s="32">
        <f t="shared" si="2"/>
        <v>0</v>
      </c>
      <c r="P22" s="59">
        <f t="shared" si="2"/>
        <v>4</v>
      </c>
      <c r="R22" s="9">
        <f>SUM(C22:P22)+SUM('[1]Arrest 25 - 59'!C21:I21)+SUM('[1]Arrest 18 - 24'!C21:I21)+SUM('[1]Arrest - under 18'!C21:H21)</f>
        <v>12</v>
      </c>
    </row>
    <row r="23" spans="1:39" x14ac:dyDescent="0.25">
      <c r="A23" s="33"/>
      <c r="B23" s="31" t="s">
        <v>6</v>
      </c>
      <c r="C23" s="32">
        <f>SUM(C5+C7+C9+C11+C13+C15+C17+C19+C21)</f>
        <v>0</v>
      </c>
      <c r="D23" s="32">
        <f t="shared" si="2"/>
        <v>0</v>
      </c>
      <c r="E23" s="32">
        <f t="shared" si="2"/>
        <v>0</v>
      </c>
      <c r="F23" s="32">
        <f t="shared" si="2"/>
        <v>0</v>
      </c>
      <c r="G23" s="32">
        <f t="shared" si="2"/>
        <v>0</v>
      </c>
      <c r="H23" s="32">
        <f t="shared" si="2"/>
        <v>0</v>
      </c>
      <c r="I23" s="59">
        <f t="shared" si="2"/>
        <v>0</v>
      </c>
      <c r="J23" s="32">
        <f t="shared" si="2"/>
        <v>0</v>
      </c>
      <c r="K23" s="32">
        <f t="shared" si="2"/>
        <v>0</v>
      </c>
      <c r="L23" s="32">
        <f t="shared" si="2"/>
        <v>2</v>
      </c>
      <c r="M23" s="32">
        <f t="shared" si="2"/>
        <v>0</v>
      </c>
      <c r="N23" s="32">
        <f t="shared" si="2"/>
        <v>0</v>
      </c>
      <c r="O23" s="32">
        <f t="shared" si="2"/>
        <v>0</v>
      </c>
      <c r="P23" s="59">
        <f t="shared" si="2"/>
        <v>2</v>
      </c>
      <c r="R23" s="9">
        <f>SUM(C23:P23)+SUM('[1]Arrest 25 - 59'!C22:I22)+SUM('[1]Arrest 18 - 24'!C22:I22)+SUM('[1]Arrest - under 18'!C22:H22)</f>
        <v>4</v>
      </c>
    </row>
    <row r="24" spans="1:39" x14ac:dyDescent="0.25">
      <c r="A24" s="33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39" s="10" customFormat="1" x14ac:dyDescent="0.25">
      <c r="A25" s="5" t="s">
        <v>16</v>
      </c>
      <c r="B25" s="6"/>
      <c r="C25" s="7" t="s">
        <v>1</v>
      </c>
      <c r="D25" s="7"/>
      <c r="E25" s="7"/>
      <c r="F25" s="7"/>
      <c r="G25" s="7"/>
      <c r="H25" s="7"/>
      <c r="I25" s="7"/>
      <c r="J25" s="7" t="s">
        <v>2</v>
      </c>
      <c r="K25" s="7"/>
      <c r="L25" s="7"/>
      <c r="M25" s="7"/>
      <c r="N25" s="7"/>
      <c r="O25" s="7"/>
      <c r="P25" s="7"/>
      <c r="Q25" s="8"/>
      <c r="R25" s="9" t="s">
        <v>3</v>
      </c>
    </row>
    <row r="26" spans="1:39" s="10" customFormat="1" ht="15.75" thickBot="1" x14ac:dyDescent="0.3">
      <c r="A26" s="5"/>
      <c r="B26" s="6"/>
      <c r="C26" s="7" t="s">
        <v>66</v>
      </c>
      <c r="D26" s="7" t="s">
        <v>67</v>
      </c>
      <c r="E26" s="7" t="s">
        <v>68</v>
      </c>
      <c r="F26" s="7" t="s">
        <v>69</v>
      </c>
      <c r="G26" s="7" t="s">
        <v>68</v>
      </c>
      <c r="H26" s="7" t="s">
        <v>66</v>
      </c>
      <c r="I26" s="7" t="s">
        <v>79</v>
      </c>
      <c r="J26" s="7" t="s">
        <v>66</v>
      </c>
      <c r="K26" s="7" t="s">
        <v>67</v>
      </c>
      <c r="L26" s="7" t="s">
        <v>68</v>
      </c>
      <c r="M26" s="7" t="s">
        <v>69</v>
      </c>
      <c r="N26" s="7" t="s">
        <v>68</v>
      </c>
      <c r="O26" s="7" t="s">
        <v>66</v>
      </c>
      <c r="P26" s="7" t="s">
        <v>79</v>
      </c>
      <c r="Q26" s="8"/>
      <c r="R26" s="9"/>
    </row>
    <row r="27" spans="1:39" s="37" customFormat="1" ht="15.75" thickTop="1" x14ac:dyDescent="0.25">
      <c r="A27" s="11" t="s">
        <v>17</v>
      </c>
      <c r="B27" s="34" t="s">
        <v>5</v>
      </c>
      <c r="C27" s="13">
        <f>'Monthly Arrest - 60+'!C27</f>
        <v>0</v>
      </c>
      <c r="D27" s="13">
        <f>'Monthly Arrest - 60+'!D27</f>
        <v>0</v>
      </c>
      <c r="E27" s="13">
        <f>'Monthly Arrest - 60+'!E27</f>
        <v>0</v>
      </c>
      <c r="F27" s="13">
        <f>'Monthly Arrest - 60+'!F27</f>
        <v>0</v>
      </c>
      <c r="G27" s="13">
        <f>'Monthly Arrest - 60+'!G27</f>
        <v>0</v>
      </c>
      <c r="H27" s="13">
        <f>'Monthly Arrest - 60+'!H27</f>
        <v>0</v>
      </c>
      <c r="I27" s="14">
        <f t="shared" ref="I27:I40" si="3">SUM(C27:H27)</f>
        <v>0</v>
      </c>
      <c r="J27" s="13">
        <f>'Monthly Arrest - 60+'!P27</f>
        <v>0</v>
      </c>
      <c r="K27" s="13">
        <f>'Monthly Arrest - 60+'!Q27</f>
        <v>0</v>
      </c>
      <c r="L27" s="13">
        <f>'Monthly Arrest - 60+'!R27</f>
        <v>0</v>
      </c>
      <c r="M27" s="13">
        <f>'Monthly Arrest - 60+'!S27</f>
        <v>0</v>
      </c>
      <c r="N27" s="13">
        <f>'Monthly Arrest - 60+'!T27</f>
        <v>0</v>
      </c>
      <c r="O27" s="13">
        <f>'Monthly Arrest - 60+'!U27</f>
        <v>0</v>
      </c>
      <c r="P27" s="14">
        <f t="shared" ref="P27:P40" si="4">SUM(J27:O27)</f>
        <v>0</v>
      </c>
      <c r="Q27" s="35"/>
      <c r="R27" s="15">
        <f>SUM(C27:P27)+SUM('[1]Arrest 25 - 59'!C25:I25)+SUM('[1]Arrest 18 - 24'!C25:I25)+SUM('[1]Arrest - under 18'!C25:H25)</f>
        <v>0</v>
      </c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s="37" customFormat="1" x14ac:dyDescent="0.25">
      <c r="A28" s="16"/>
      <c r="B28" s="38" t="s">
        <v>6</v>
      </c>
      <c r="C28" s="18">
        <f>'Monthly Arrest - 60+'!C28</f>
        <v>0</v>
      </c>
      <c r="D28" s="18">
        <f>'Monthly Arrest - 60+'!D28</f>
        <v>0</v>
      </c>
      <c r="E28" s="18">
        <f>'Monthly Arrest - 60+'!E28</f>
        <v>0</v>
      </c>
      <c r="F28" s="18">
        <f>'Monthly Arrest - 60+'!F28</f>
        <v>0</v>
      </c>
      <c r="G28" s="18">
        <f>'Monthly Arrest - 60+'!G28</f>
        <v>0</v>
      </c>
      <c r="H28" s="18">
        <f>'Monthly Arrest - 60+'!H28</f>
        <v>0</v>
      </c>
      <c r="I28" s="19">
        <f t="shared" si="3"/>
        <v>0</v>
      </c>
      <c r="J28" s="18">
        <f>'Monthly Arrest - 60+'!P28</f>
        <v>0</v>
      </c>
      <c r="K28" s="18">
        <f>'Monthly Arrest - 60+'!Q28</f>
        <v>0</v>
      </c>
      <c r="L28" s="18">
        <f>'Monthly Arrest - 60+'!R28</f>
        <v>0</v>
      </c>
      <c r="M28" s="18">
        <f>'Monthly Arrest - 60+'!S28</f>
        <v>0</v>
      </c>
      <c r="N28" s="18">
        <f>'Monthly Arrest - 60+'!T28</f>
        <v>0</v>
      </c>
      <c r="O28" s="18">
        <f>'Monthly Arrest - 60+'!U28</f>
        <v>0</v>
      </c>
      <c r="P28" s="19">
        <f t="shared" si="4"/>
        <v>0</v>
      </c>
      <c r="Q28" s="35"/>
      <c r="R28" s="20">
        <f>SUM(C28:P28)+SUM('[1]Arrest 25 - 59'!C26:I26)+SUM('[1]Arrest 18 - 24'!C26:I26)+SUM('[1]Arrest - under 18'!C26:H26)</f>
        <v>0</v>
      </c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s="37" customFormat="1" x14ac:dyDescent="0.25">
      <c r="A29" s="21" t="s">
        <v>18</v>
      </c>
      <c r="B29" s="39" t="s">
        <v>5</v>
      </c>
      <c r="C29" s="23">
        <f>'Monthly Arrest - 60+'!C29</f>
        <v>0</v>
      </c>
      <c r="D29" s="23">
        <f>'Monthly Arrest - 60+'!D29</f>
        <v>0</v>
      </c>
      <c r="E29" s="23">
        <f>'Monthly Arrest - 60+'!E29</f>
        <v>0</v>
      </c>
      <c r="F29" s="23">
        <f>'Monthly Arrest - 60+'!F29</f>
        <v>0</v>
      </c>
      <c r="G29" s="23">
        <f>'Monthly Arrest - 60+'!G29</f>
        <v>0</v>
      </c>
      <c r="H29" s="23">
        <f>'Monthly Arrest - 60+'!H29</f>
        <v>0</v>
      </c>
      <c r="I29" s="24">
        <f t="shared" si="3"/>
        <v>0</v>
      </c>
      <c r="J29" s="23">
        <f>'Monthly Arrest - 60+'!P29</f>
        <v>0</v>
      </c>
      <c r="K29" s="23">
        <f>'Monthly Arrest - 60+'!Q29</f>
        <v>0</v>
      </c>
      <c r="L29" s="23">
        <f>'Monthly Arrest - 60+'!R29</f>
        <v>1</v>
      </c>
      <c r="M29" s="23">
        <f>'Monthly Arrest - 60+'!S29</f>
        <v>0</v>
      </c>
      <c r="N29" s="23">
        <f>'Monthly Arrest - 60+'!T29</f>
        <v>0</v>
      </c>
      <c r="O29" s="23">
        <f>'Monthly Arrest - 60+'!U29</f>
        <v>0</v>
      </c>
      <c r="P29" s="24">
        <f t="shared" si="4"/>
        <v>1</v>
      </c>
      <c r="Q29" s="35"/>
      <c r="R29" s="20">
        <f>SUM(C29:P29)+SUM('[1]Arrest 25 - 59'!C27:I27)+SUM('[1]Arrest 18 - 24'!C27:I27)+SUM('[1]Arrest - under 18'!C27:H27)</f>
        <v>2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s="37" customFormat="1" x14ac:dyDescent="0.25">
      <c r="A30" s="16"/>
      <c r="B30" s="38" t="s">
        <v>6</v>
      </c>
      <c r="C30" s="18">
        <f>'Monthly Arrest - 60+'!C30</f>
        <v>0</v>
      </c>
      <c r="D30" s="18">
        <f>'Monthly Arrest - 60+'!D30</f>
        <v>0</v>
      </c>
      <c r="E30" s="18">
        <f>'Monthly Arrest - 60+'!E30</f>
        <v>0</v>
      </c>
      <c r="F30" s="18">
        <f>'Monthly Arrest - 60+'!F30</f>
        <v>0</v>
      </c>
      <c r="G30" s="18">
        <f>'Monthly Arrest - 60+'!G30</f>
        <v>0</v>
      </c>
      <c r="H30" s="18">
        <f>'Monthly Arrest - 60+'!H30</f>
        <v>0</v>
      </c>
      <c r="I30" s="19">
        <f t="shared" si="3"/>
        <v>0</v>
      </c>
      <c r="J30" s="18">
        <f>'Monthly Arrest - 60+'!P30</f>
        <v>0</v>
      </c>
      <c r="K30" s="18">
        <f>'Monthly Arrest - 60+'!Q30</f>
        <v>0</v>
      </c>
      <c r="L30" s="18">
        <f>'Monthly Arrest - 60+'!R30</f>
        <v>0</v>
      </c>
      <c r="M30" s="18">
        <f>'Monthly Arrest - 60+'!S30</f>
        <v>0</v>
      </c>
      <c r="N30" s="18">
        <f>'Monthly Arrest - 60+'!T30</f>
        <v>0</v>
      </c>
      <c r="O30" s="18">
        <f>'Monthly Arrest - 60+'!U30</f>
        <v>0</v>
      </c>
      <c r="P30" s="19">
        <f t="shared" si="4"/>
        <v>0</v>
      </c>
      <c r="Q30" s="35"/>
      <c r="R30" s="20">
        <f>SUM(C30:P30)+SUM('[1]Arrest 25 - 59'!C28:I28)+SUM('[1]Arrest 18 - 24'!C28:I28)+SUM('[1]Arrest - under 18'!C28:H28)</f>
        <v>0</v>
      </c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s="37" customFormat="1" x14ac:dyDescent="0.25">
      <c r="A31" s="21" t="s">
        <v>19</v>
      </c>
      <c r="B31" s="39" t="s">
        <v>5</v>
      </c>
      <c r="C31" s="23">
        <f>'Monthly Arrest - 60+'!C31</f>
        <v>0</v>
      </c>
      <c r="D31" s="23">
        <f>'Monthly Arrest - 60+'!D31</f>
        <v>0</v>
      </c>
      <c r="E31" s="23">
        <f>'Monthly Arrest - 60+'!E31</f>
        <v>0</v>
      </c>
      <c r="F31" s="23">
        <f>'Monthly Arrest - 60+'!F31</f>
        <v>0</v>
      </c>
      <c r="G31" s="23">
        <f>'Monthly Arrest - 60+'!G31</f>
        <v>0</v>
      </c>
      <c r="H31" s="23">
        <f>'Monthly Arrest - 60+'!H31</f>
        <v>0</v>
      </c>
      <c r="I31" s="24">
        <f t="shared" si="3"/>
        <v>0</v>
      </c>
      <c r="J31" s="23">
        <f>'Monthly Arrest - 60+'!P31</f>
        <v>0</v>
      </c>
      <c r="K31" s="23">
        <f>'Monthly Arrest - 60+'!Q31</f>
        <v>0</v>
      </c>
      <c r="L31" s="23">
        <f>'Monthly Arrest - 60+'!R31</f>
        <v>0</v>
      </c>
      <c r="M31" s="23">
        <f>'Monthly Arrest - 60+'!S31</f>
        <v>0</v>
      </c>
      <c r="N31" s="23">
        <f>'Monthly Arrest - 60+'!T31</f>
        <v>0</v>
      </c>
      <c r="O31" s="23">
        <f>'Monthly Arrest - 60+'!U31</f>
        <v>0</v>
      </c>
      <c r="P31" s="24">
        <f t="shared" si="4"/>
        <v>0</v>
      </c>
      <c r="Q31" s="35"/>
      <c r="R31" s="20">
        <f>SUM(C31:P31)+SUM('[1]Arrest 25 - 59'!C29:I29)+SUM('[1]Arrest 18 - 24'!C29:I29)+SUM('[1]Arrest - under 18'!C29:H29)</f>
        <v>0</v>
      </c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</row>
    <row r="32" spans="1:39" s="37" customFormat="1" x14ac:dyDescent="0.25">
      <c r="A32" s="16"/>
      <c r="B32" s="38" t="s">
        <v>6</v>
      </c>
      <c r="C32" s="18">
        <f>'Monthly Arrest - 60+'!C32</f>
        <v>0</v>
      </c>
      <c r="D32" s="18">
        <f>'Monthly Arrest - 60+'!D32</f>
        <v>0</v>
      </c>
      <c r="E32" s="18">
        <f>'Monthly Arrest - 60+'!E32</f>
        <v>0</v>
      </c>
      <c r="F32" s="18">
        <f>'Monthly Arrest - 60+'!F32</f>
        <v>0</v>
      </c>
      <c r="G32" s="18">
        <f>'Monthly Arrest - 60+'!G32</f>
        <v>0</v>
      </c>
      <c r="H32" s="18">
        <f>'Monthly Arrest - 60+'!H32</f>
        <v>0</v>
      </c>
      <c r="I32" s="19">
        <f t="shared" si="3"/>
        <v>0</v>
      </c>
      <c r="J32" s="18">
        <f>'Monthly Arrest - 60+'!P32</f>
        <v>0</v>
      </c>
      <c r="K32" s="18">
        <f>'Monthly Arrest - 60+'!Q32</f>
        <v>0</v>
      </c>
      <c r="L32" s="18">
        <f>'Monthly Arrest - 60+'!R32</f>
        <v>0</v>
      </c>
      <c r="M32" s="18">
        <f>'Monthly Arrest - 60+'!S32</f>
        <v>0</v>
      </c>
      <c r="N32" s="18">
        <f>'Monthly Arrest - 60+'!T32</f>
        <v>0</v>
      </c>
      <c r="O32" s="18">
        <f>'Monthly Arrest - 60+'!U32</f>
        <v>0</v>
      </c>
      <c r="P32" s="19">
        <f t="shared" si="4"/>
        <v>0</v>
      </c>
      <c r="Q32" s="35"/>
      <c r="R32" s="20">
        <f>SUM(C32:P32)+SUM('[1]Arrest 25 - 59'!C30:I30)+SUM('[1]Arrest 18 - 24'!C30:I30)+SUM('[1]Arrest - under 18'!C30:H30)</f>
        <v>0</v>
      </c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</row>
    <row r="33" spans="1:39" s="37" customFormat="1" x14ac:dyDescent="0.25">
      <c r="A33" s="21" t="s">
        <v>20</v>
      </c>
      <c r="B33" s="39" t="s">
        <v>5</v>
      </c>
      <c r="C33" s="23">
        <f>'Monthly Arrest - 60+'!C33</f>
        <v>0</v>
      </c>
      <c r="D33" s="23">
        <f>'Monthly Arrest - 60+'!D33</f>
        <v>0</v>
      </c>
      <c r="E33" s="23">
        <f>'Monthly Arrest - 60+'!E33</f>
        <v>0</v>
      </c>
      <c r="F33" s="23">
        <f>'Monthly Arrest - 60+'!F33</f>
        <v>0</v>
      </c>
      <c r="G33" s="23">
        <f>'Monthly Arrest - 60+'!G33</f>
        <v>0</v>
      </c>
      <c r="H33" s="23">
        <f>'Monthly Arrest - 60+'!H33</f>
        <v>0</v>
      </c>
      <c r="I33" s="24">
        <f t="shared" si="3"/>
        <v>0</v>
      </c>
      <c r="J33" s="23">
        <f>'Monthly Arrest - 60+'!P33</f>
        <v>0</v>
      </c>
      <c r="K33" s="23">
        <f>'Monthly Arrest - 60+'!Q33</f>
        <v>0</v>
      </c>
      <c r="L33" s="23">
        <f>'Monthly Arrest - 60+'!R33</f>
        <v>0</v>
      </c>
      <c r="M33" s="23">
        <f>'Monthly Arrest - 60+'!S33</f>
        <v>0</v>
      </c>
      <c r="N33" s="23">
        <f>'Monthly Arrest - 60+'!T33</f>
        <v>0</v>
      </c>
      <c r="O33" s="23">
        <f>'Monthly Arrest - 60+'!U33</f>
        <v>0</v>
      </c>
      <c r="P33" s="24">
        <f t="shared" si="4"/>
        <v>0</v>
      </c>
      <c r="Q33" s="35"/>
      <c r="R33" s="20">
        <f>SUM(C33:P33)+SUM('[1]Arrest 25 - 59'!C31:I31)+SUM('[1]Arrest 18 - 24'!C31:I31)+SUM('[1]Arrest - under 18'!C31:H31)</f>
        <v>0</v>
      </c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39" s="37" customFormat="1" x14ac:dyDescent="0.25">
      <c r="A34" s="16"/>
      <c r="B34" s="38" t="s">
        <v>6</v>
      </c>
      <c r="C34" s="18">
        <f>'Monthly Arrest - 60+'!C34</f>
        <v>0</v>
      </c>
      <c r="D34" s="18">
        <f>'Monthly Arrest - 60+'!D34</f>
        <v>0</v>
      </c>
      <c r="E34" s="18">
        <f>'Monthly Arrest - 60+'!E34</f>
        <v>0</v>
      </c>
      <c r="F34" s="18">
        <f>'Monthly Arrest - 60+'!F34</f>
        <v>0</v>
      </c>
      <c r="G34" s="18">
        <f>'Monthly Arrest - 60+'!G34</f>
        <v>0</v>
      </c>
      <c r="H34" s="18">
        <f>'Monthly Arrest - 60+'!H34</f>
        <v>0</v>
      </c>
      <c r="I34" s="19">
        <f t="shared" si="3"/>
        <v>0</v>
      </c>
      <c r="J34" s="18">
        <f>'Monthly Arrest - 60+'!P34</f>
        <v>1</v>
      </c>
      <c r="K34" s="18">
        <f>'Monthly Arrest - 60+'!Q34</f>
        <v>0</v>
      </c>
      <c r="L34" s="18">
        <f>'Monthly Arrest - 60+'!R34</f>
        <v>0</v>
      </c>
      <c r="M34" s="18">
        <f>'Monthly Arrest - 60+'!S34</f>
        <v>0</v>
      </c>
      <c r="N34" s="18">
        <f>'Monthly Arrest - 60+'!T34</f>
        <v>0</v>
      </c>
      <c r="O34" s="18">
        <f>'Monthly Arrest - 60+'!U34</f>
        <v>0</v>
      </c>
      <c r="P34" s="19">
        <f t="shared" si="4"/>
        <v>1</v>
      </c>
      <c r="Q34" s="35"/>
      <c r="R34" s="20">
        <f>SUM(C34:P34)+SUM('[1]Arrest 25 - 59'!C32:I32)+SUM('[1]Arrest 18 - 24'!C32:I32)+SUM('[1]Arrest - under 18'!C32:H32)</f>
        <v>2</v>
      </c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39" s="37" customFormat="1" x14ac:dyDescent="0.25">
      <c r="A35" s="21" t="s">
        <v>21</v>
      </c>
      <c r="B35" s="39" t="s">
        <v>5</v>
      </c>
      <c r="C35" s="23">
        <f>'Monthly Arrest - 60+'!C35</f>
        <v>0</v>
      </c>
      <c r="D35" s="23">
        <f>'Monthly Arrest - 60+'!D35</f>
        <v>0</v>
      </c>
      <c r="E35" s="23">
        <f>'Monthly Arrest - 60+'!E35</f>
        <v>0</v>
      </c>
      <c r="F35" s="23">
        <f>'Monthly Arrest - 60+'!F35</f>
        <v>0</v>
      </c>
      <c r="G35" s="23">
        <f>'Monthly Arrest - 60+'!G35</f>
        <v>0</v>
      </c>
      <c r="H35" s="23">
        <f>'Monthly Arrest - 60+'!H35</f>
        <v>0</v>
      </c>
      <c r="I35" s="24">
        <f t="shared" si="3"/>
        <v>0</v>
      </c>
      <c r="J35" s="23">
        <f>'Monthly Arrest - 60+'!P35</f>
        <v>0</v>
      </c>
      <c r="K35" s="23">
        <f>'Monthly Arrest - 60+'!Q35</f>
        <v>0</v>
      </c>
      <c r="L35" s="23">
        <f>'Monthly Arrest - 60+'!R35</f>
        <v>0</v>
      </c>
      <c r="M35" s="23">
        <f>'Monthly Arrest - 60+'!S35</f>
        <v>0</v>
      </c>
      <c r="N35" s="23">
        <f>'Monthly Arrest - 60+'!T35</f>
        <v>0</v>
      </c>
      <c r="O35" s="23">
        <f>'Monthly Arrest - 60+'!U35</f>
        <v>0</v>
      </c>
      <c r="P35" s="24">
        <f t="shared" si="4"/>
        <v>0</v>
      </c>
      <c r="Q35" s="35"/>
      <c r="R35" s="20">
        <f>SUM(C35:P35)+SUM('[1]Arrest 25 - 59'!C33:I33)+SUM('[1]Arrest 18 - 24'!C33:I33)+SUM('[1]Arrest - under 18'!C33:H33)</f>
        <v>0</v>
      </c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39" s="37" customFormat="1" x14ac:dyDescent="0.25">
      <c r="A36" s="16"/>
      <c r="B36" s="38" t="s">
        <v>6</v>
      </c>
      <c r="C36" s="18">
        <f>'Monthly Arrest - 60+'!C36</f>
        <v>0</v>
      </c>
      <c r="D36" s="18">
        <f>'Monthly Arrest - 60+'!D36</f>
        <v>0</v>
      </c>
      <c r="E36" s="18">
        <f>'Monthly Arrest - 60+'!E36</f>
        <v>0</v>
      </c>
      <c r="F36" s="18">
        <f>'Monthly Arrest - 60+'!F36</f>
        <v>0</v>
      </c>
      <c r="G36" s="18">
        <f>'Monthly Arrest - 60+'!G36</f>
        <v>0</v>
      </c>
      <c r="H36" s="18">
        <f>'Monthly Arrest - 60+'!H36</f>
        <v>0</v>
      </c>
      <c r="I36" s="19">
        <f t="shared" si="3"/>
        <v>0</v>
      </c>
      <c r="J36" s="18">
        <f>'Monthly Arrest - 60+'!P36</f>
        <v>0</v>
      </c>
      <c r="K36" s="18">
        <f>'Monthly Arrest - 60+'!Q36</f>
        <v>0</v>
      </c>
      <c r="L36" s="18">
        <f>'Monthly Arrest - 60+'!R36</f>
        <v>0</v>
      </c>
      <c r="M36" s="18">
        <f>'Monthly Arrest - 60+'!S36</f>
        <v>1</v>
      </c>
      <c r="N36" s="18">
        <f>'Monthly Arrest - 60+'!T36</f>
        <v>0</v>
      </c>
      <c r="O36" s="18">
        <f>'Monthly Arrest - 60+'!U36</f>
        <v>0</v>
      </c>
      <c r="P36" s="19">
        <f t="shared" si="4"/>
        <v>1</v>
      </c>
      <c r="Q36" s="35"/>
      <c r="R36" s="20">
        <f>SUM(C36:P36)+SUM('[1]Arrest 25 - 59'!C34:I34)+SUM('[1]Arrest 18 - 24'!C34:I34)+SUM('[1]Arrest - under 18'!C34:H34)</f>
        <v>2</v>
      </c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39" s="37" customFormat="1" x14ac:dyDescent="0.25">
      <c r="A37" s="21" t="s">
        <v>22</v>
      </c>
      <c r="B37" s="39" t="s">
        <v>5</v>
      </c>
      <c r="C37" s="23">
        <f>'Monthly Arrest - 60+'!C37</f>
        <v>0</v>
      </c>
      <c r="D37" s="23">
        <f>'Monthly Arrest - 60+'!D37</f>
        <v>0</v>
      </c>
      <c r="E37" s="23">
        <f>'Monthly Arrest - 60+'!E37</f>
        <v>0</v>
      </c>
      <c r="F37" s="23">
        <f>'Monthly Arrest - 60+'!F37</f>
        <v>0</v>
      </c>
      <c r="G37" s="23">
        <f>'Monthly Arrest - 60+'!G37</f>
        <v>0</v>
      </c>
      <c r="H37" s="23">
        <f>'Monthly Arrest - 60+'!H37</f>
        <v>0</v>
      </c>
      <c r="I37" s="24">
        <f t="shared" si="3"/>
        <v>0</v>
      </c>
      <c r="J37" s="23">
        <f>'Monthly Arrest - 60+'!P37</f>
        <v>0</v>
      </c>
      <c r="K37" s="23">
        <f>'Monthly Arrest - 60+'!Q37</f>
        <v>0</v>
      </c>
      <c r="L37" s="23">
        <f>'Monthly Arrest - 60+'!R37</f>
        <v>0</v>
      </c>
      <c r="M37" s="23">
        <f>'Monthly Arrest - 60+'!S37</f>
        <v>0</v>
      </c>
      <c r="N37" s="23">
        <f>'Monthly Arrest - 60+'!T37</f>
        <v>0</v>
      </c>
      <c r="O37" s="23">
        <f>'Monthly Arrest - 60+'!U37</f>
        <v>0</v>
      </c>
      <c r="P37" s="24">
        <f t="shared" si="4"/>
        <v>0</v>
      </c>
      <c r="Q37" s="35"/>
      <c r="R37" s="20">
        <f>SUM(C37:P37)+SUM('[1]Arrest 25 - 59'!C35:I35)+SUM('[1]Arrest 18 - 24'!C35:I35)+SUM('[1]Arrest - under 18'!C35:H35)</f>
        <v>0</v>
      </c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39" s="37" customFormat="1" x14ac:dyDescent="0.25">
      <c r="A38" s="16"/>
      <c r="B38" s="38" t="s">
        <v>6</v>
      </c>
      <c r="C38" s="18">
        <f>'Monthly Arrest - 60+'!C38</f>
        <v>0</v>
      </c>
      <c r="D38" s="18">
        <f>'Monthly Arrest - 60+'!D38</f>
        <v>0</v>
      </c>
      <c r="E38" s="18">
        <f>'Monthly Arrest - 60+'!E38</f>
        <v>0</v>
      </c>
      <c r="F38" s="18">
        <f>'Monthly Arrest - 60+'!F38</f>
        <v>0</v>
      </c>
      <c r="G38" s="18">
        <f>'Monthly Arrest - 60+'!G38</f>
        <v>0</v>
      </c>
      <c r="H38" s="18">
        <f>'Monthly Arrest - 60+'!H38</f>
        <v>0</v>
      </c>
      <c r="I38" s="19">
        <f t="shared" si="3"/>
        <v>0</v>
      </c>
      <c r="J38" s="18">
        <f>'Monthly Arrest - 60+'!P38</f>
        <v>0</v>
      </c>
      <c r="K38" s="18">
        <f>'Monthly Arrest - 60+'!Q38</f>
        <v>0</v>
      </c>
      <c r="L38" s="18">
        <f>'Monthly Arrest - 60+'!R38</f>
        <v>0</v>
      </c>
      <c r="M38" s="18">
        <f>'Monthly Arrest - 60+'!S38</f>
        <v>0</v>
      </c>
      <c r="N38" s="18">
        <f>'Monthly Arrest - 60+'!T38</f>
        <v>0</v>
      </c>
      <c r="O38" s="18">
        <f>'Monthly Arrest - 60+'!U38</f>
        <v>0</v>
      </c>
      <c r="P38" s="19">
        <f t="shared" si="4"/>
        <v>0</v>
      </c>
      <c r="Q38" s="35"/>
      <c r="R38" s="20">
        <f>SUM(C38:P38)+SUM('[1]Arrest 25 - 59'!C36:I36)+SUM('[1]Arrest 18 - 24'!C36:I36)+SUM('[1]Arrest - under 18'!C36:H36)</f>
        <v>0</v>
      </c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39" s="37" customFormat="1" x14ac:dyDescent="0.25">
      <c r="A39" s="21" t="s">
        <v>23</v>
      </c>
      <c r="B39" s="39" t="s">
        <v>5</v>
      </c>
      <c r="C39" s="23">
        <f>'Monthly Arrest - 60+'!C39</f>
        <v>0</v>
      </c>
      <c r="D39" s="23">
        <f>'Monthly Arrest - 60+'!D39</f>
        <v>0</v>
      </c>
      <c r="E39" s="23">
        <f>'Monthly Arrest - 60+'!E39</f>
        <v>0</v>
      </c>
      <c r="F39" s="23">
        <f>'Monthly Arrest - 60+'!F39</f>
        <v>0</v>
      </c>
      <c r="G39" s="23">
        <f>'Monthly Arrest - 60+'!G39</f>
        <v>0</v>
      </c>
      <c r="H39" s="23">
        <f>'Monthly Arrest - 60+'!H39</f>
        <v>1</v>
      </c>
      <c r="I39" s="24">
        <f t="shared" si="3"/>
        <v>1</v>
      </c>
      <c r="J39" s="23">
        <f>'Monthly Arrest - 60+'!P39</f>
        <v>0</v>
      </c>
      <c r="K39" s="23">
        <f>'Monthly Arrest - 60+'!Q39</f>
        <v>0</v>
      </c>
      <c r="L39" s="23">
        <f>'Monthly Arrest - 60+'!R39</f>
        <v>0</v>
      </c>
      <c r="M39" s="23">
        <f>'Monthly Arrest - 60+'!S39</f>
        <v>0</v>
      </c>
      <c r="N39" s="23">
        <f>'Monthly Arrest - 60+'!T39</f>
        <v>0</v>
      </c>
      <c r="O39" s="23">
        <f>'Monthly Arrest - 60+'!U39</f>
        <v>0</v>
      </c>
      <c r="P39" s="24">
        <f t="shared" si="4"/>
        <v>0</v>
      </c>
      <c r="Q39" s="35"/>
      <c r="R39" s="20">
        <f>SUM(C39:P39)+SUM('[1]Arrest 25 - 59'!C37:I37)+SUM('[1]Arrest 18 - 24'!C37:I37)+SUM('[1]Arrest - under 18'!C37:H37)</f>
        <v>2</v>
      </c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39" s="36" customFormat="1" ht="15.75" thickBot="1" x14ac:dyDescent="0.3">
      <c r="A40" s="25"/>
      <c r="B40" s="40" t="s">
        <v>6</v>
      </c>
      <c r="C40" s="27">
        <f>'Monthly Arrest - 60+'!C40</f>
        <v>0</v>
      </c>
      <c r="D40" s="27">
        <f>'Monthly Arrest - 60+'!D40</f>
        <v>0</v>
      </c>
      <c r="E40" s="27">
        <f>'Monthly Arrest - 60+'!E40</f>
        <v>0</v>
      </c>
      <c r="F40" s="27">
        <f>'Monthly Arrest - 60+'!F40</f>
        <v>0</v>
      </c>
      <c r="G40" s="27">
        <f>'Monthly Arrest - 60+'!G40</f>
        <v>0</v>
      </c>
      <c r="H40" s="27">
        <f>'Monthly Arrest - 60+'!H40</f>
        <v>0</v>
      </c>
      <c r="I40" s="28">
        <f t="shared" si="3"/>
        <v>0</v>
      </c>
      <c r="J40" s="27">
        <f>'Monthly Arrest - 60+'!P40</f>
        <v>0</v>
      </c>
      <c r="K40" s="27">
        <f>'Monthly Arrest - 60+'!Q40</f>
        <v>0</v>
      </c>
      <c r="L40" s="27">
        <f>'Monthly Arrest - 60+'!R40</f>
        <v>0</v>
      </c>
      <c r="M40" s="27">
        <f>'Monthly Arrest - 60+'!S40</f>
        <v>0</v>
      </c>
      <c r="N40" s="27">
        <f>'Monthly Arrest - 60+'!T40</f>
        <v>0</v>
      </c>
      <c r="O40" s="27">
        <f>'Monthly Arrest - 60+'!U40</f>
        <v>0</v>
      </c>
      <c r="P40" s="28">
        <f t="shared" si="4"/>
        <v>0</v>
      </c>
      <c r="Q40" s="35"/>
      <c r="R40" s="29">
        <f>SUM(C40:P40)+SUM('[1]Arrest 25 - 59'!C38:I38)+SUM('[1]Arrest 18 - 24'!C38:I38)+SUM('[1]Arrest - under 18'!C38:H38)</f>
        <v>0</v>
      </c>
    </row>
    <row r="41" spans="1:39" ht="15.75" thickTop="1" x14ac:dyDescent="0.25">
      <c r="A41" s="41" t="s">
        <v>24</v>
      </c>
      <c r="B41" s="42" t="s">
        <v>5</v>
      </c>
      <c r="C41" s="43">
        <f>C27+C29+C31+C33+C35+C37+C39</f>
        <v>0</v>
      </c>
      <c r="D41" s="43">
        <f t="shared" ref="D41:P42" si="5">D27+D29+D31+D33+D35+D37+D39</f>
        <v>0</v>
      </c>
      <c r="E41" s="43">
        <f t="shared" si="5"/>
        <v>0</v>
      </c>
      <c r="F41" s="43">
        <f t="shared" si="5"/>
        <v>0</v>
      </c>
      <c r="G41" s="43">
        <f t="shared" si="5"/>
        <v>0</v>
      </c>
      <c r="H41" s="43">
        <f t="shared" si="5"/>
        <v>1</v>
      </c>
      <c r="I41" s="54">
        <f t="shared" si="5"/>
        <v>1</v>
      </c>
      <c r="J41" s="43">
        <f t="shared" si="5"/>
        <v>0</v>
      </c>
      <c r="K41" s="43">
        <f t="shared" si="5"/>
        <v>0</v>
      </c>
      <c r="L41" s="43">
        <f t="shared" si="5"/>
        <v>1</v>
      </c>
      <c r="M41" s="43">
        <f t="shared" si="5"/>
        <v>0</v>
      </c>
      <c r="N41" s="43">
        <f t="shared" si="5"/>
        <v>0</v>
      </c>
      <c r="O41" s="43">
        <f t="shared" si="5"/>
        <v>0</v>
      </c>
      <c r="P41" s="43">
        <f t="shared" si="5"/>
        <v>1</v>
      </c>
      <c r="R41" s="9">
        <f>SUM(C41:P41)+SUM('[1]Arrest 25 - 59'!C39:I39)+SUM('[1]Arrest 18 - 24'!C39:I39)+SUM('[1]Arrest - under 18'!C39:H39)</f>
        <v>4</v>
      </c>
    </row>
    <row r="42" spans="1:39" x14ac:dyDescent="0.25">
      <c r="A42" s="44"/>
      <c r="B42" s="42" t="s">
        <v>6</v>
      </c>
      <c r="C42" s="43">
        <f>C28+C30+C32+C34+C36+C38+C40</f>
        <v>0</v>
      </c>
      <c r="D42" s="43">
        <f t="shared" si="5"/>
        <v>0</v>
      </c>
      <c r="E42" s="43">
        <f t="shared" si="5"/>
        <v>0</v>
      </c>
      <c r="F42" s="43">
        <f t="shared" si="5"/>
        <v>0</v>
      </c>
      <c r="G42" s="43">
        <f t="shared" si="5"/>
        <v>0</v>
      </c>
      <c r="H42" s="43">
        <f t="shared" si="5"/>
        <v>0</v>
      </c>
      <c r="I42" s="54">
        <f t="shared" si="5"/>
        <v>0</v>
      </c>
      <c r="J42" s="43">
        <f t="shared" si="5"/>
        <v>1</v>
      </c>
      <c r="K42" s="43">
        <f t="shared" si="5"/>
        <v>0</v>
      </c>
      <c r="L42" s="43">
        <f t="shared" si="5"/>
        <v>0</v>
      </c>
      <c r="M42" s="43">
        <f t="shared" si="5"/>
        <v>1</v>
      </c>
      <c r="N42" s="43">
        <f t="shared" si="5"/>
        <v>0</v>
      </c>
      <c r="O42" s="43">
        <f t="shared" si="5"/>
        <v>0</v>
      </c>
      <c r="P42" s="43">
        <f t="shared" si="5"/>
        <v>2</v>
      </c>
      <c r="R42" s="9">
        <f>SUM(C42:P42)+SUM('[1]Arrest 25 - 59'!C40:I40)+SUM('[1]Arrest 18 - 24'!C40:I40)+SUM('[1]Arrest - under 18'!C40:H40)</f>
        <v>4</v>
      </c>
    </row>
    <row r="44" spans="1:39" s="10" customFormat="1" x14ac:dyDescent="0.25">
      <c r="A44" s="45" t="s">
        <v>25</v>
      </c>
      <c r="B44" s="6"/>
      <c r="C44" s="7" t="s">
        <v>1</v>
      </c>
      <c r="D44" s="7"/>
      <c r="E44" s="7"/>
      <c r="F44" s="7"/>
      <c r="G44" s="7"/>
      <c r="H44" s="7"/>
      <c r="I44" s="7"/>
      <c r="J44" s="7" t="s">
        <v>2</v>
      </c>
      <c r="K44" s="7"/>
      <c r="L44" s="7"/>
      <c r="M44" s="7"/>
      <c r="N44" s="7"/>
      <c r="O44" s="7"/>
      <c r="P44" s="7"/>
      <c r="Q44" s="8"/>
      <c r="R44" s="9" t="s">
        <v>3</v>
      </c>
    </row>
    <row r="45" spans="1:39" s="10" customFormat="1" ht="15.75" thickBot="1" x14ac:dyDescent="0.3">
      <c r="A45" s="5"/>
      <c r="B45" s="6"/>
      <c r="C45" s="7" t="s">
        <v>66</v>
      </c>
      <c r="D45" s="7" t="s">
        <v>67</v>
      </c>
      <c r="E45" s="7" t="s">
        <v>68</v>
      </c>
      <c r="F45" s="7" t="s">
        <v>69</v>
      </c>
      <c r="G45" s="7" t="s">
        <v>68</v>
      </c>
      <c r="H45" s="7" t="s">
        <v>66</v>
      </c>
      <c r="I45" s="7" t="s">
        <v>79</v>
      </c>
      <c r="J45" s="7" t="s">
        <v>66</v>
      </c>
      <c r="K45" s="7" t="s">
        <v>67</v>
      </c>
      <c r="L45" s="7" t="s">
        <v>68</v>
      </c>
      <c r="M45" s="7" t="s">
        <v>69</v>
      </c>
      <c r="N45" s="7" t="s">
        <v>68</v>
      </c>
      <c r="O45" s="7" t="s">
        <v>66</v>
      </c>
      <c r="P45" s="7" t="s">
        <v>79</v>
      </c>
      <c r="Q45" s="8"/>
      <c r="R45" s="9"/>
    </row>
    <row r="46" spans="1:39" s="36" customFormat="1" ht="15.75" thickTop="1" x14ac:dyDescent="0.25">
      <c r="A46" s="11" t="s">
        <v>26</v>
      </c>
      <c r="B46" s="34" t="s">
        <v>5</v>
      </c>
      <c r="C46" s="13">
        <f>'Monthly Arrest - 60+'!C46</f>
        <v>0</v>
      </c>
      <c r="D46" s="13">
        <f>'Monthly Arrest - 60+'!D46</f>
        <v>0</v>
      </c>
      <c r="E46" s="13">
        <f>'Monthly Arrest - 60+'!E46</f>
        <v>0</v>
      </c>
      <c r="F46" s="13">
        <f>'Monthly Arrest - 60+'!F46</f>
        <v>0</v>
      </c>
      <c r="G46" s="13">
        <f>'Monthly Arrest - 60+'!G46</f>
        <v>0</v>
      </c>
      <c r="H46" s="13">
        <f>'Monthly Arrest - 60+'!H46</f>
        <v>0</v>
      </c>
      <c r="I46" s="14">
        <f t="shared" ref="I46:I53" si="6">SUM(C46:H46)</f>
        <v>0</v>
      </c>
      <c r="J46" s="13">
        <f>'Monthly Arrest - 60+'!P46</f>
        <v>0</v>
      </c>
      <c r="K46" s="13">
        <f>'Monthly Arrest - 60+'!Q46</f>
        <v>0</v>
      </c>
      <c r="L46" s="13">
        <f>'Monthly Arrest - 60+'!R46</f>
        <v>0</v>
      </c>
      <c r="M46" s="13">
        <f>'Monthly Arrest - 60+'!S46</f>
        <v>0</v>
      </c>
      <c r="N46" s="13">
        <f>'Monthly Arrest - 60+'!T46</f>
        <v>0</v>
      </c>
      <c r="O46" s="13">
        <f>'Monthly Arrest - 60+'!U46</f>
        <v>0</v>
      </c>
      <c r="P46" s="14">
        <f t="shared" ref="P46:P53" si="7">SUM(J46:O46)</f>
        <v>0</v>
      </c>
      <c r="Q46" s="35"/>
      <c r="R46" s="15">
        <f>SUM(C46:P46)+SUM('[1]Arrest 25 - 59'!C43:I43)+SUM('[1]Arrest 18 - 24'!C43:I43)+SUM('[1]Arrest - under 18'!C43:H43)</f>
        <v>0</v>
      </c>
    </row>
    <row r="47" spans="1:39" s="36" customFormat="1" x14ac:dyDescent="0.25">
      <c r="A47" s="16"/>
      <c r="B47" s="38" t="s">
        <v>6</v>
      </c>
      <c r="C47" s="18">
        <f>'Monthly Arrest - 60+'!C47</f>
        <v>0</v>
      </c>
      <c r="D47" s="18">
        <f>'Monthly Arrest - 60+'!D47</f>
        <v>0</v>
      </c>
      <c r="E47" s="18">
        <f>'Monthly Arrest - 60+'!E47</f>
        <v>0</v>
      </c>
      <c r="F47" s="18">
        <f>'Monthly Arrest - 60+'!F47</f>
        <v>0</v>
      </c>
      <c r="G47" s="18">
        <f>'Monthly Arrest - 60+'!G47</f>
        <v>0</v>
      </c>
      <c r="H47" s="18">
        <f>'Monthly Arrest - 60+'!H47</f>
        <v>0</v>
      </c>
      <c r="I47" s="19">
        <f t="shared" si="6"/>
        <v>0</v>
      </c>
      <c r="J47" s="18">
        <f>'Monthly Arrest - 60+'!P47</f>
        <v>0</v>
      </c>
      <c r="K47" s="18">
        <f>'Monthly Arrest - 60+'!Q47</f>
        <v>0</v>
      </c>
      <c r="L47" s="18">
        <f>'Monthly Arrest - 60+'!R47</f>
        <v>0</v>
      </c>
      <c r="M47" s="18">
        <f>'Monthly Arrest - 60+'!S47</f>
        <v>0</v>
      </c>
      <c r="N47" s="18">
        <f>'Monthly Arrest - 60+'!T47</f>
        <v>0</v>
      </c>
      <c r="O47" s="18">
        <f>'Monthly Arrest - 60+'!U47</f>
        <v>0</v>
      </c>
      <c r="P47" s="19">
        <f t="shared" si="7"/>
        <v>0</v>
      </c>
      <c r="Q47" s="35"/>
      <c r="R47" s="20">
        <f>SUM(C47:P47)+SUM('[1]Arrest 25 - 59'!C44:I44)+SUM('[1]Arrest 18 - 24'!C44:I44)+SUM('[1]Arrest - under 18'!C44:H44)</f>
        <v>0</v>
      </c>
    </row>
    <row r="48" spans="1:39" s="36" customFormat="1" x14ac:dyDescent="0.25">
      <c r="A48" s="21" t="s">
        <v>27</v>
      </c>
      <c r="B48" s="39" t="s">
        <v>5</v>
      </c>
      <c r="C48" s="23">
        <f>'Monthly Arrest - 60+'!C48</f>
        <v>0</v>
      </c>
      <c r="D48" s="23">
        <f>'Monthly Arrest - 60+'!D48</f>
        <v>0</v>
      </c>
      <c r="E48" s="23">
        <f>'Monthly Arrest - 60+'!E48</f>
        <v>0</v>
      </c>
      <c r="F48" s="23">
        <f>'Monthly Arrest - 60+'!F48</f>
        <v>0</v>
      </c>
      <c r="G48" s="23">
        <f>'Monthly Arrest - 60+'!G48</f>
        <v>0</v>
      </c>
      <c r="H48" s="23">
        <f>'Monthly Arrest - 60+'!H48</f>
        <v>0</v>
      </c>
      <c r="I48" s="24">
        <f t="shared" si="6"/>
        <v>0</v>
      </c>
      <c r="J48" s="23">
        <f>'Monthly Arrest - 60+'!P48</f>
        <v>0</v>
      </c>
      <c r="K48" s="23">
        <f>'Monthly Arrest - 60+'!Q48</f>
        <v>0</v>
      </c>
      <c r="L48" s="23">
        <f>'Monthly Arrest - 60+'!R48</f>
        <v>0</v>
      </c>
      <c r="M48" s="23">
        <f>'Monthly Arrest - 60+'!S48</f>
        <v>0</v>
      </c>
      <c r="N48" s="23">
        <f>'Monthly Arrest - 60+'!T48</f>
        <v>0</v>
      </c>
      <c r="O48" s="23">
        <f>'Monthly Arrest - 60+'!U48</f>
        <v>0</v>
      </c>
      <c r="P48" s="24">
        <f t="shared" si="7"/>
        <v>0</v>
      </c>
      <c r="Q48" s="35"/>
      <c r="R48" s="20">
        <f>SUM(C48:P48)+SUM('[1]Arrest 25 - 59'!C45:I45)+SUM('[1]Arrest 18 - 24'!C45:I45)+SUM('[1]Arrest - under 18'!C45:H45)</f>
        <v>0</v>
      </c>
    </row>
    <row r="49" spans="1:18" s="36" customFormat="1" x14ac:dyDescent="0.25">
      <c r="A49" s="16"/>
      <c r="B49" s="38" t="s">
        <v>6</v>
      </c>
      <c r="C49" s="18">
        <f>'Monthly Arrest - 60+'!C49</f>
        <v>0</v>
      </c>
      <c r="D49" s="18">
        <f>'Monthly Arrest - 60+'!D49</f>
        <v>0</v>
      </c>
      <c r="E49" s="18">
        <f>'Monthly Arrest - 60+'!E49</f>
        <v>0</v>
      </c>
      <c r="F49" s="18">
        <f>'Monthly Arrest - 60+'!F49</f>
        <v>0</v>
      </c>
      <c r="G49" s="18">
        <f>'Monthly Arrest - 60+'!G49</f>
        <v>0</v>
      </c>
      <c r="H49" s="18">
        <f>'Monthly Arrest - 60+'!H49</f>
        <v>0</v>
      </c>
      <c r="I49" s="19">
        <f t="shared" si="6"/>
        <v>0</v>
      </c>
      <c r="J49" s="18">
        <f>'Monthly Arrest - 60+'!P49</f>
        <v>0</v>
      </c>
      <c r="K49" s="18">
        <f>'Monthly Arrest - 60+'!Q49</f>
        <v>0</v>
      </c>
      <c r="L49" s="18">
        <f>'Monthly Arrest - 60+'!R49</f>
        <v>0</v>
      </c>
      <c r="M49" s="18">
        <f>'Monthly Arrest - 60+'!S49</f>
        <v>0</v>
      </c>
      <c r="N49" s="18">
        <f>'Monthly Arrest - 60+'!T49</f>
        <v>0</v>
      </c>
      <c r="O49" s="18">
        <f>'Monthly Arrest - 60+'!U49</f>
        <v>0</v>
      </c>
      <c r="P49" s="19">
        <f t="shared" si="7"/>
        <v>0</v>
      </c>
      <c r="Q49" s="35"/>
      <c r="R49" s="20">
        <f>SUM(C49:P49)+SUM('[1]Arrest 25 - 59'!C46:I46)+SUM('[1]Arrest 18 - 24'!C46:I46)+SUM('[1]Arrest - under 18'!C46:H46)</f>
        <v>0</v>
      </c>
    </row>
    <row r="50" spans="1:18" s="36" customFormat="1" x14ac:dyDescent="0.25">
      <c r="A50" s="21" t="s">
        <v>28</v>
      </c>
      <c r="B50" s="39" t="s">
        <v>5</v>
      </c>
      <c r="C50" s="23">
        <f>'Monthly Arrest - 60+'!C50</f>
        <v>0</v>
      </c>
      <c r="D50" s="23">
        <f>'Monthly Arrest - 60+'!D50</f>
        <v>0</v>
      </c>
      <c r="E50" s="23">
        <f>'Monthly Arrest - 60+'!E50</f>
        <v>0</v>
      </c>
      <c r="F50" s="23">
        <f>'Monthly Arrest - 60+'!F50</f>
        <v>0</v>
      </c>
      <c r="G50" s="23">
        <f>'Monthly Arrest - 60+'!G50</f>
        <v>0</v>
      </c>
      <c r="H50" s="23">
        <f>'Monthly Arrest - 60+'!H50</f>
        <v>0</v>
      </c>
      <c r="I50" s="24">
        <f t="shared" si="6"/>
        <v>0</v>
      </c>
      <c r="J50" s="23">
        <f>'Monthly Arrest - 60+'!P50</f>
        <v>0</v>
      </c>
      <c r="K50" s="23">
        <f>'Monthly Arrest - 60+'!Q50</f>
        <v>0</v>
      </c>
      <c r="L50" s="23">
        <f>'Monthly Arrest - 60+'!R50</f>
        <v>0</v>
      </c>
      <c r="M50" s="23">
        <f>'Monthly Arrest - 60+'!S50</f>
        <v>0</v>
      </c>
      <c r="N50" s="23">
        <f>'Monthly Arrest - 60+'!T50</f>
        <v>0</v>
      </c>
      <c r="O50" s="23">
        <f>'Monthly Arrest - 60+'!U50</f>
        <v>0</v>
      </c>
      <c r="P50" s="24">
        <f t="shared" si="7"/>
        <v>0</v>
      </c>
      <c r="Q50" s="35"/>
      <c r="R50" s="20">
        <f>SUM(C50:P50)+SUM('[1]Arrest 25 - 59'!C47:I47)+SUM('[1]Arrest 18 - 24'!C47:I47)+SUM('[1]Arrest - under 18'!C47:H47)</f>
        <v>0</v>
      </c>
    </row>
    <row r="51" spans="1:18" s="36" customFormat="1" x14ac:dyDescent="0.25">
      <c r="A51" s="16"/>
      <c r="B51" s="38" t="s">
        <v>6</v>
      </c>
      <c r="C51" s="18">
        <f>'Monthly Arrest - 60+'!C51</f>
        <v>0</v>
      </c>
      <c r="D51" s="18">
        <f>'Monthly Arrest - 60+'!D51</f>
        <v>0</v>
      </c>
      <c r="E51" s="18">
        <f>'Monthly Arrest - 60+'!E51</f>
        <v>0</v>
      </c>
      <c r="F51" s="18">
        <f>'Monthly Arrest - 60+'!F51</f>
        <v>0</v>
      </c>
      <c r="G51" s="18">
        <f>'Monthly Arrest - 60+'!G51</f>
        <v>0</v>
      </c>
      <c r="H51" s="18">
        <f>'Monthly Arrest - 60+'!H51</f>
        <v>0</v>
      </c>
      <c r="I51" s="19">
        <f t="shared" si="6"/>
        <v>0</v>
      </c>
      <c r="J51" s="18">
        <f>'Monthly Arrest - 60+'!P51</f>
        <v>0</v>
      </c>
      <c r="K51" s="18">
        <f>'Monthly Arrest - 60+'!Q51</f>
        <v>0</v>
      </c>
      <c r="L51" s="18">
        <f>'Monthly Arrest - 60+'!R51</f>
        <v>0</v>
      </c>
      <c r="M51" s="18">
        <f>'Monthly Arrest - 60+'!S51</f>
        <v>0</v>
      </c>
      <c r="N51" s="18">
        <f>'Monthly Arrest - 60+'!T51</f>
        <v>0</v>
      </c>
      <c r="O51" s="18">
        <f>'Monthly Arrest - 60+'!U51</f>
        <v>0</v>
      </c>
      <c r="P51" s="19">
        <f t="shared" si="7"/>
        <v>0</v>
      </c>
      <c r="Q51" s="35"/>
      <c r="R51" s="20">
        <f>SUM(C51:P51)+SUM('[1]Arrest 25 - 59'!C48:I48)+SUM('[1]Arrest 18 - 24'!C48:I48)+SUM('[1]Arrest - under 18'!C48:H48)</f>
        <v>0</v>
      </c>
    </row>
    <row r="52" spans="1:18" s="36" customFormat="1" x14ac:dyDescent="0.25">
      <c r="A52" s="21" t="s">
        <v>29</v>
      </c>
      <c r="B52" s="39" t="s">
        <v>5</v>
      </c>
      <c r="C52" s="23">
        <f>'Monthly Arrest - 60+'!C52</f>
        <v>0</v>
      </c>
      <c r="D52" s="23">
        <f>'Monthly Arrest - 60+'!D52</f>
        <v>0</v>
      </c>
      <c r="E52" s="23">
        <f>'Monthly Arrest - 60+'!E52</f>
        <v>0</v>
      </c>
      <c r="F52" s="23">
        <f>'Monthly Arrest - 60+'!F52</f>
        <v>0</v>
      </c>
      <c r="G52" s="23">
        <f>'Monthly Arrest - 60+'!G52</f>
        <v>0</v>
      </c>
      <c r="H52" s="23">
        <f>'Monthly Arrest - 60+'!H52</f>
        <v>1</v>
      </c>
      <c r="I52" s="24">
        <f t="shared" si="6"/>
        <v>1</v>
      </c>
      <c r="J52" s="23">
        <f>'Monthly Arrest - 60+'!P52</f>
        <v>0</v>
      </c>
      <c r="K52" s="23">
        <f>'Monthly Arrest - 60+'!Q52</f>
        <v>0</v>
      </c>
      <c r="L52" s="23">
        <f>'Monthly Arrest - 60+'!R52</f>
        <v>0</v>
      </c>
      <c r="M52" s="23">
        <f>'Monthly Arrest - 60+'!S52</f>
        <v>0</v>
      </c>
      <c r="N52" s="23">
        <f>'Monthly Arrest - 60+'!T52</f>
        <v>0</v>
      </c>
      <c r="O52" s="23">
        <f>'Monthly Arrest - 60+'!U52</f>
        <v>0</v>
      </c>
      <c r="P52" s="24">
        <f t="shared" si="7"/>
        <v>0</v>
      </c>
      <c r="Q52" s="35"/>
      <c r="R52" s="20">
        <f>SUM(C52:P52)+SUM('[1]Arrest 25 - 59'!C49:I49)+SUM('[1]Arrest 18 - 24'!C49:I49)+SUM('[1]Arrest - under 18'!C49:H49)</f>
        <v>2</v>
      </c>
    </row>
    <row r="53" spans="1:18" s="36" customFormat="1" ht="15.75" thickBot="1" x14ac:dyDescent="0.3">
      <c r="A53" s="25"/>
      <c r="B53" s="40" t="s">
        <v>6</v>
      </c>
      <c r="C53" s="27">
        <f>'Monthly Arrest - 60+'!C53</f>
        <v>0</v>
      </c>
      <c r="D53" s="27">
        <f>'Monthly Arrest - 60+'!D53</f>
        <v>0</v>
      </c>
      <c r="E53" s="27">
        <f>'Monthly Arrest - 60+'!E53</f>
        <v>1</v>
      </c>
      <c r="F53" s="27">
        <f>'Monthly Arrest - 60+'!F53</f>
        <v>0</v>
      </c>
      <c r="G53" s="27">
        <f>'Monthly Arrest - 60+'!G53</f>
        <v>0</v>
      </c>
      <c r="H53" s="27">
        <f>'Monthly Arrest - 60+'!H53</f>
        <v>0</v>
      </c>
      <c r="I53" s="28">
        <f t="shared" si="6"/>
        <v>1</v>
      </c>
      <c r="J53" s="27">
        <f>'Monthly Arrest - 60+'!P53</f>
        <v>0</v>
      </c>
      <c r="K53" s="27">
        <f>'Monthly Arrest - 60+'!Q53</f>
        <v>0</v>
      </c>
      <c r="L53" s="27">
        <f>'Monthly Arrest - 60+'!R53</f>
        <v>0</v>
      </c>
      <c r="M53" s="27">
        <f>'Monthly Arrest - 60+'!S53</f>
        <v>0</v>
      </c>
      <c r="N53" s="27">
        <f>'Monthly Arrest - 60+'!T53</f>
        <v>0</v>
      </c>
      <c r="O53" s="27">
        <f>'Monthly Arrest - 60+'!U53</f>
        <v>0</v>
      </c>
      <c r="P53" s="28">
        <f t="shared" si="7"/>
        <v>0</v>
      </c>
      <c r="Q53" s="35"/>
      <c r="R53" s="29">
        <f>SUM(C53:P53)+SUM('[1]Arrest 25 - 59'!C50:I50)+SUM('[1]Arrest 18 - 24'!C50:I50)+SUM('[1]Arrest - under 18'!C50:H50)</f>
        <v>2</v>
      </c>
    </row>
    <row r="54" spans="1:18" ht="15.75" thickTop="1" x14ac:dyDescent="0.25">
      <c r="A54" s="41" t="s">
        <v>30</v>
      </c>
      <c r="B54" s="46" t="s">
        <v>5</v>
      </c>
      <c r="C54" s="43">
        <f>C46+C48+C50+C52</f>
        <v>0</v>
      </c>
      <c r="D54" s="43"/>
      <c r="E54" s="43"/>
      <c r="F54" s="43"/>
      <c r="G54" s="43"/>
      <c r="H54" s="43"/>
      <c r="I54" s="54">
        <f t="shared" ref="I54:P55" si="8">I46+I48+I50+I52</f>
        <v>1</v>
      </c>
      <c r="J54" s="43">
        <f t="shared" si="8"/>
        <v>0</v>
      </c>
      <c r="K54" s="43"/>
      <c r="L54" s="43"/>
      <c r="M54" s="43"/>
      <c r="N54" s="43"/>
      <c r="O54" s="43"/>
      <c r="P54" s="43">
        <f t="shared" si="8"/>
        <v>0</v>
      </c>
      <c r="R54" s="9">
        <f>SUM(C54:P54)+SUM('[1]Arrest 25 - 59'!C51:I51)+SUM('[1]Arrest 18 - 24'!C51:I51)+SUM('[1]Arrest - under 18'!C51:H51)</f>
        <v>1</v>
      </c>
    </row>
    <row r="55" spans="1:18" x14ac:dyDescent="0.25">
      <c r="A55" s="41"/>
      <c r="B55" s="46" t="s">
        <v>6</v>
      </c>
      <c r="C55" s="43">
        <f>C47+C49+C51+C53</f>
        <v>0</v>
      </c>
      <c r="D55" s="43"/>
      <c r="E55" s="43"/>
      <c r="F55" s="43"/>
      <c r="G55" s="43"/>
      <c r="H55" s="43"/>
      <c r="I55" s="54">
        <f t="shared" si="8"/>
        <v>1</v>
      </c>
      <c r="J55" s="43">
        <f t="shared" si="8"/>
        <v>0</v>
      </c>
      <c r="K55" s="43"/>
      <c r="L55" s="43"/>
      <c r="M55" s="43"/>
      <c r="N55" s="43"/>
      <c r="O55" s="43"/>
      <c r="P55" s="43">
        <f t="shared" si="8"/>
        <v>0</v>
      </c>
      <c r="R55" s="9">
        <f>SUM(C55:P55)+SUM('[1]Arrest 25 - 59'!C52:I52)+SUM('[1]Arrest 18 - 24'!C52:I52)+SUM('[1]Arrest - under 18'!C52:H52)</f>
        <v>1</v>
      </c>
    </row>
    <row r="56" spans="1:18" x14ac:dyDescent="0.25">
      <c r="A56" s="44"/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1:18" x14ac:dyDescent="0.25">
      <c r="A57" s="49" t="s">
        <v>31</v>
      </c>
      <c r="B57" s="50"/>
      <c r="C57" s="51" t="s">
        <v>1</v>
      </c>
      <c r="D57" s="51"/>
      <c r="E57" s="51"/>
      <c r="F57" s="51"/>
      <c r="G57" s="51"/>
      <c r="H57" s="51"/>
      <c r="I57" s="51"/>
      <c r="J57" s="51" t="s">
        <v>2</v>
      </c>
      <c r="K57" s="51"/>
      <c r="L57" s="51"/>
      <c r="M57" s="51"/>
      <c r="N57" s="51"/>
      <c r="O57" s="51"/>
      <c r="P57" s="51"/>
      <c r="R57" s="9" t="s">
        <v>3</v>
      </c>
    </row>
    <row r="58" spans="1:18" s="10" customFormat="1" x14ac:dyDescent="0.25">
      <c r="A58" s="5"/>
      <c r="B58" s="6"/>
      <c r="C58" s="7" t="s">
        <v>66</v>
      </c>
      <c r="D58" s="7" t="s">
        <v>67</v>
      </c>
      <c r="E58" s="7" t="s">
        <v>68</v>
      </c>
      <c r="F58" s="7" t="s">
        <v>69</v>
      </c>
      <c r="G58" s="7" t="s">
        <v>68</v>
      </c>
      <c r="H58" s="7" t="s">
        <v>66</v>
      </c>
      <c r="I58" s="7" t="s">
        <v>79</v>
      </c>
      <c r="J58" s="7" t="s">
        <v>66</v>
      </c>
      <c r="K58" s="7" t="s">
        <v>67</v>
      </c>
      <c r="L58" s="7" t="s">
        <v>68</v>
      </c>
      <c r="M58" s="7" t="s">
        <v>69</v>
      </c>
      <c r="N58" s="7" t="s">
        <v>68</v>
      </c>
      <c r="O58" s="7" t="s">
        <v>66</v>
      </c>
      <c r="P58" s="7" t="s">
        <v>79</v>
      </c>
      <c r="Q58" s="8"/>
      <c r="R58" s="9"/>
    </row>
    <row r="59" spans="1:18" s="10" customFormat="1" ht="15.75" thickBot="1" x14ac:dyDescent="0.3">
      <c r="A59" s="41" t="s">
        <v>32</v>
      </c>
      <c r="B59" s="52"/>
      <c r="C59" s="8">
        <f>SUM(C60:C67)</f>
        <v>0</v>
      </c>
      <c r="D59" s="8">
        <f t="shared" ref="D59:P59" si="9">SUM(D60:D67)</f>
        <v>0</v>
      </c>
      <c r="E59" s="8">
        <f t="shared" si="9"/>
        <v>0</v>
      </c>
      <c r="F59" s="8">
        <f t="shared" si="9"/>
        <v>0</v>
      </c>
      <c r="G59" s="8">
        <f t="shared" si="9"/>
        <v>0</v>
      </c>
      <c r="H59" s="8">
        <f t="shared" si="9"/>
        <v>0</v>
      </c>
      <c r="I59" s="54">
        <f t="shared" si="9"/>
        <v>0</v>
      </c>
      <c r="J59" s="8">
        <f t="shared" si="9"/>
        <v>0</v>
      </c>
      <c r="K59" s="8">
        <f t="shared" si="9"/>
        <v>0</v>
      </c>
      <c r="L59" s="8">
        <f t="shared" si="9"/>
        <v>0</v>
      </c>
      <c r="M59" s="8">
        <f t="shared" si="9"/>
        <v>0</v>
      </c>
      <c r="N59" s="8">
        <f t="shared" si="9"/>
        <v>0</v>
      </c>
      <c r="O59" s="8">
        <f t="shared" si="9"/>
        <v>0</v>
      </c>
      <c r="P59" s="8">
        <f t="shared" si="9"/>
        <v>0</v>
      </c>
      <c r="Q59" s="8"/>
      <c r="R59" s="9">
        <f>SUM(C59:P59)+SUM('[1]Arrest 25 - 59'!C55:I55)+SUM('[1]Arrest 18 - 24'!C55:I55)+SUM('[1]Arrest - under 18'!C55:H55)</f>
        <v>0</v>
      </c>
    </row>
    <row r="60" spans="1:18" s="36" customFormat="1" ht="30.75" thickTop="1" x14ac:dyDescent="0.25">
      <c r="A60" s="11" t="s">
        <v>33</v>
      </c>
      <c r="B60" s="34" t="s">
        <v>5</v>
      </c>
      <c r="C60" s="13">
        <f>'Monthly Arrest - 60+'!C60</f>
        <v>0</v>
      </c>
      <c r="D60" s="13">
        <f>'Monthly Arrest - 60+'!D60</f>
        <v>0</v>
      </c>
      <c r="E60" s="13">
        <f>'Monthly Arrest - 60+'!E60</f>
        <v>0</v>
      </c>
      <c r="F60" s="13">
        <f>'Monthly Arrest - 60+'!F60</f>
        <v>0</v>
      </c>
      <c r="G60" s="13">
        <f>'Monthly Arrest - 60+'!G60</f>
        <v>0</v>
      </c>
      <c r="H60" s="13">
        <f>'Monthly Arrest - 60+'!H60</f>
        <v>0</v>
      </c>
      <c r="I60" s="14">
        <f t="shared" ref="I60:I67" si="10">SUM(C60:H60)</f>
        <v>0</v>
      </c>
      <c r="J60" s="13">
        <f>'Monthly Arrest - 60+'!P60</f>
        <v>0</v>
      </c>
      <c r="K60" s="13">
        <f>'Monthly Arrest - 60+'!Q60</f>
        <v>0</v>
      </c>
      <c r="L60" s="13">
        <f>'Monthly Arrest - 60+'!R60</f>
        <v>0</v>
      </c>
      <c r="M60" s="13">
        <f>'Monthly Arrest - 60+'!S60</f>
        <v>0</v>
      </c>
      <c r="N60" s="13">
        <f>'Monthly Arrest - 60+'!T60</f>
        <v>0</v>
      </c>
      <c r="O60" s="13">
        <f>'Monthly Arrest - 60+'!U60</f>
        <v>0</v>
      </c>
      <c r="P60" s="14">
        <f t="shared" ref="P60:P67" si="11">SUM(J60:O60)</f>
        <v>0</v>
      </c>
      <c r="Q60" s="35"/>
      <c r="R60" s="15">
        <f>SUM(C60:P60)+SUM('[1]Arrest 25 - 59'!C56:I56)+SUM('[1]Arrest 18 - 24'!C56:I56)+SUM('[1]Arrest - under 18'!C56:H56)</f>
        <v>0</v>
      </c>
    </row>
    <row r="61" spans="1:18" s="36" customFormat="1" x14ac:dyDescent="0.25">
      <c r="A61" s="16"/>
      <c r="B61" s="38" t="s">
        <v>6</v>
      </c>
      <c r="C61" s="18">
        <f>'Monthly Arrest - 60+'!C61</f>
        <v>0</v>
      </c>
      <c r="D61" s="18">
        <f>'Monthly Arrest - 60+'!D61</f>
        <v>0</v>
      </c>
      <c r="E61" s="18">
        <f>'Monthly Arrest - 60+'!E61</f>
        <v>0</v>
      </c>
      <c r="F61" s="18">
        <f>'Monthly Arrest - 60+'!F61</f>
        <v>0</v>
      </c>
      <c r="G61" s="18">
        <f>'Monthly Arrest - 60+'!G61</f>
        <v>0</v>
      </c>
      <c r="H61" s="18">
        <f>'Monthly Arrest - 60+'!H61</f>
        <v>0</v>
      </c>
      <c r="I61" s="19">
        <f t="shared" si="10"/>
        <v>0</v>
      </c>
      <c r="J61" s="18">
        <f>'Monthly Arrest - 60+'!P61</f>
        <v>0</v>
      </c>
      <c r="K61" s="18">
        <f>'Monthly Arrest - 60+'!Q61</f>
        <v>0</v>
      </c>
      <c r="L61" s="18">
        <f>'Monthly Arrest - 60+'!R61</f>
        <v>0</v>
      </c>
      <c r="M61" s="18">
        <f>'Monthly Arrest - 60+'!S61</f>
        <v>0</v>
      </c>
      <c r="N61" s="18">
        <f>'Monthly Arrest - 60+'!T61</f>
        <v>0</v>
      </c>
      <c r="O61" s="18">
        <f>'Monthly Arrest - 60+'!U61</f>
        <v>0</v>
      </c>
      <c r="P61" s="19">
        <f t="shared" si="11"/>
        <v>0</v>
      </c>
      <c r="Q61" s="35"/>
      <c r="R61" s="20">
        <f>SUM(C61:P61)+SUM('[1]Arrest 25 - 59'!C57:I57)+SUM('[1]Arrest 18 - 24'!C57:I57)+SUM('[1]Arrest - under 18'!C57:H57)</f>
        <v>0</v>
      </c>
    </row>
    <row r="62" spans="1:18" s="36" customFormat="1" x14ac:dyDescent="0.25">
      <c r="A62" s="21" t="s">
        <v>34</v>
      </c>
      <c r="B62" s="39" t="s">
        <v>5</v>
      </c>
      <c r="C62" s="23">
        <f>'Monthly Arrest - 60+'!C62</f>
        <v>0</v>
      </c>
      <c r="D62" s="23">
        <f>'Monthly Arrest - 60+'!D62</f>
        <v>0</v>
      </c>
      <c r="E62" s="23">
        <f>'Monthly Arrest - 60+'!E62</f>
        <v>0</v>
      </c>
      <c r="F62" s="23">
        <f>'Monthly Arrest - 60+'!F62</f>
        <v>0</v>
      </c>
      <c r="G62" s="23">
        <f>'Monthly Arrest - 60+'!G62</f>
        <v>0</v>
      </c>
      <c r="H62" s="23">
        <f>'Monthly Arrest - 60+'!H62</f>
        <v>0</v>
      </c>
      <c r="I62" s="24">
        <f t="shared" si="10"/>
        <v>0</v>
      </c>
      <c r="J62" s="23">
        <f>'Monthly Arrest - 60+'!P62</f>
        <v>0</v>
      </c>
      <c r="K62" s="23">
        <f>'Monthly Arrest - 60+'!Q62</f>
        <v>0</v>
      </c>
      <c r="L62" s="23">
        <f>'Monthly Arrest - 60+'!R62</f>
        <v>0</v>
      </c>
      <c r="M62" s="23">
        <f>'Monthly Arrest - 60+'!S62</f>
        <v>0</v>
      </c>
      <c r="N62" s="23">
        <f>'Monthly Arrest - 60+'!T62</f>
        <v>0</v>
      </c>
      <c r="O62" s="23">
        <f>'Monthly Arrest - 60+'!U62</f>
        <v>0</v>
      </c>
      <c r="P62" s="24">
        <f t="shared" si="11"/>
        <v>0</v>
      </c>
      <c r="Q62" s="35"/>
      <c r="R62" s="20">
        <f>SUM(C62:P62)+SUM('[1]Arrest 25 - 59'!C58:I58)+SUM('[1]Arrest 18 - 24'!C58:I58)+SUM('[1]Arrest - under 18'!C58:H58)</f>
        <v>0</v>
      </c>
    </row>
    <row r="63" spans="1:18" s="36" customFormat="1" x14ac:dyDescent="0.25">
      <c r="A63" s="16"/>
      <c r="B63" s="38" t="s">
        <v>6</v>
      </c>
      <c r="C63" s="18">
        <f>'Monthly Arrest - 60+'!C63</f>
        <v>0</v>
      </c>
      <c r="D63" s="18">
        <f>'Monthly Arrest - 60+'!D63</f>
        <v>0</v>
      </c>
      <c r="E63" s="18">
        <f>'Monthly Arrest - 60+'!E63</f>
        <v>0</v>
      </c>
      <c r="F63" s="18">
        <f>'Monthly Arrest - 60+'!F63</f>
        <v>0</v>
      </c>
      <c r="G63" s="18">
        <f>'Monthly Arrest - 60+'!G63</f>
        <v>0</v>
      </c>
      <c r="H63" s="18">
        <f>'Monthly Arrest - 60+'!H63</f>
        <v>0</v>
      </c>
      <c r="I63" s="19">
        <f t="shared" si="10"/>
        <v>0</v>
      </c>
      <c r="J63" s="18">
        <f>'Monthly Arrest - 60+'!P63</f>
        <v>0</v>
      </c>
      <c r="K63" s="18">
        <f>'Monthly Arrest - 60+'!Q63</f>
        <v>0</v>
      </c>
      <c r="L63" s="18">
        <f>'Monthly Arrest - 60+'!R63</f>
        <v>0</v>
      </c>
      <c r="M63" s="18">
        <f>'Monthly Arrest - 60+'!S63</f>
        <v>0</v>
      </c>
      <c r="N63" s="18">
        <f>'Monthly Arrest - 60+'!T63</f>
        <v>0</v>
      </c>
      <c r="O63" s="18">
        <f>'Monthly Arrest - 60+'!U63</f>
        <v>0</v>
      </c>
      <c r="P63" s="19">
        <f t="shared" si="11"/>
        <v>0</v>
      </c>
      <c r="Q63" s="35"/>
      <c r="R63" s="20">
        <f>SUM(C63:P63)+SUM('[1]Arrest 25 - 59'!C59:I59)+SUM('[1]Arrest 18 - 24'!C59:I59)+SUM('[1]Arrest - under 18'!C59:H59)</f>
        <v>0</v>
      </c>
    </row>
    <row r="64" spans="1:18" s="36" customFormat="1" ht="30" x14ac:dyDescent="0.25">
      <c r="A64" s="21" t="s">
        <v>35</v>
      </c>
      <c r="B64" s="39" t="s">
        <v>5</v>
      </c>
      <c r="C64" s="23">
        <f>'Monthly Arrest - 60+'!C64</f>
        <v>0</v>
      </c>
      <c r="D64" s="23">
        <f>'Monthly Arrest - 60+'!D64</f>
        <v>0</v>
      </c>
      <c r="E64" s="23">
        <f>'Monthly Arrest - 60+'!E64</f>
        <v>0</v>
      </c>
      <c r="F64" s="23">
        <f>'Monthly Arrest - 60+'!F64</f>
        <v>0</v>
      </c>
      <c r="G64" s="23">
        <f>'Monthly Arrest - 60+'!G64</f>
        <v>0</v>
      </c>
      <c r="H64" s="23">
        <f>'Monthly Arrest - 60+'!H64</f>
        <v>0</v>
      </c>
      <c r="I64" s="24">
        <f t="shared" si="10"/>
        <v>0</v>
      </c>
      <c r="J64" s="23">
        <f>'Monthly Arrest - 60+'!P64</f>
        <v>0</v>
      </c>
      <c r="K64" s="23">
        <f>'Monthly Arrest - 60+'!Q64</f>
        <v>0</v>
      </c>
      <c r="L64" s="23">
        <f>'Monthly Arrest - 60+'!R64</f>
        <v>0</v>
      </c>
      <c r="M64" s="23">
        <f>'Monthly Arrest - 60+'!S64</f>
        <v>0</v>
      </c>
      <c r="N64" s="23">
        <f>'Monthly Arrest - 60+'!T64</f>
        <v>0</v>
      </c>
      <c r="O64" s="23">
        <f>'Monthly Arrest - 60+'!U64</f>
        <v>0</v>
      </c>
      <c r="P64" s="24">
        <f t="shared" si="11"/>
        <v>0</v>
      </c>
      <c r="Q64" s="35"/>
      <c r="R64" s="20">
        <f>SUM(C64:P64)+SUM('[1]Arrest 25 - 59'!C60:I60)+SUM('[1]Arrest 18 - 24'!C60:I60)+SUM('[1]Arrest - under 18'!C60:H60)</f>
        <v>0</v>
      </c>
    </row>
    <row r="65" spans="1:39" s="36" customFormat="1" x14ac:dyDescent="0.25">
      <c r="A65" s="16"/>
      <c r="B65" s="38" t="s">
        <v>6</v>
      </c>
      <c r="C65" s="18">
        <f>'Monthly Arrest - 60+'!C65</f>
        <v>0</v>
      </c>
      <c r="D65" s="18">
        <f>'Monthly Arrest - 60+'!D65</f>
        <v>0</v>
      </c>
      <c r="E65" s="18">
        <f>'Monthly Arrest - 60+'!E65</f>
        <v>0</v>
      </c>
      <c r="F65" s="18">
        <f>'Monthly Arrest - 60+'!F65</f>
        <v>0</v>
      </c>
      <c r="G65" s="18">
        <f>'Monthly Arrest - 60+'!G65</f>
        <v>0</v>
      </c>
      <c r="H65" s="18">
        <f>'Monthly Arrest - 60+'!H65</f>
        <v>0</v>
      </c>
      <c r="I65" s="19">
        <f t="shared" si="10"/>
        <v>0</v>
      </c>
      <c r="J65" s="18">
        <f>'Monthly Arrest - 60+'!P65</f>
        <v>0</v>
      </c>
      <c r="K65" s="18">
        <f>'Monthly Arrest - 60+'!Q65</f>
        <v>0</v>
      </c>
      <c r="L65" s="18">
        <f>'Monthly Arrest - 60+'!R65</f>
        <v>0</v>
      </c>
      <c r="M65" s="18">
        <f>'Monthly Arrest - 60+'!S65</f>
        <v>0</v>
      </c>
      <c r="N65" s="18">
        <f>'Monthly Arrest - 60+'!T65</f>
        <v>0</v>
      </c>
      <c r="O65" s="18">
        <f>'Monthly Arrest - 60+'!U65</f>
        <v>0</v>
      </c>
      <c r="P65" s="19">
        <f t="shared" si="11"/>
        <v>0</v>
      </c>
      <c r="Q65" s="35"/>
      <c r="R65" s="20">
        <f>SUM(C65:P65)+SUM('[1]Arrest 25 - 59'!C61:I61)+SUM('[1]Arrest 18 - 24'!C61:I61)+SUM('[1]Arrest - under 18'!C61:H61)</f>
        <v>0</v>
      </c>
    </row>
    <row r="66" spans="1:39" s="36" customFormat="1" ht="30" x14ac:dyDescent="0.25">
      <c r="A66" s="21" t="s">
        <v>36</v>
      </c>
      <c r="B66" s="39" t="s">
        <v>5</v>
      </c>
      <c r="C66" s="23">
        <f>'Monthly Arrest - 60+'!C66</f>
        <v>0</v>
      </c>
      <c r="D66" s="23">
        <f>'Monthly Arrest - 60+'!D66</f>
        <v>0</v>
      </c>
      <c r="E66" s="23">
        <f>'Monthly Arrest - 60+'!E66</f>
        <v>0</v>
      </c>
      <c r="F66" s="23">
        <f>'Monthly Arrest - 60+'!F66</f>
        <v>0</v>
      </c>
      <c r="G66" s="23">
        <f>'Monthly Arrest - 60+'!G66</f>
        <v>0</v>
      </c>
      <c r="H66" s="23">
        <f>'Monthly Arrest - 60+'!H66</f>
        <v>0</v>
      </c>
      <c r="I66" s="24">
        <f t="shared" si="10"/>
        <v>0</v>
      </c>
      <c r="J66" s="23">
        <f>'Monthly Arrest - 60+'!P66</f>
        <v>0</v>
      </c>
      <c r="K66" s="23">
        <f>'Monthly Arrest - 60+'!Q66</f>
        <v>0</v>
      </c>
      <c r="L66" s="23">
        <f>'Monthly Arrest - 60+'!R66</f>
        <v>0</v>
      </c>
      <c r="M66" s="23">
        <f>'Monthly Arrest - 60+'!S66</f>
        <v>0</v>
      </c>
      <c r="N66" s="23">
        <f>'Monthly Arrest - 60+'!T66</f>
        <v>0</v>
      </c>
      <c r="O66" s="23">
        <f>'Monthly Arrest - 60+'!U66</f>
        <v>0</v>
      </c>
      <c r="P66" s="24">
        <f t="shared" si="11"/>
        <v>0</v>
      </c>
      <c r="Q66" s="35"/>
      <c r="R66" s="20">
        <f>SUM(C66:P66)+SUM('[1]Arrest 25 - 59'!C62:I62)+SUM('[1]Arrest 18 - 24'!C62:I62)+SUM('[1]Arrest - under 18'!C62:H62)</f>
        <v>0</v>
      </c>
    </row>
    <row r="67" spans="1:39" s="36" customFormat="1" ht="15.75" thickBot="1" x14ac:dyDescent="0.3">
      <c r="A67" s="16"/>
      <c r="B67" s="38" t="s">
        <v>6</v>
      </c>
      <c r="C67" s="18">
        <f>'Monthly Arrest - 60+'!C67</f>
        <v>0</v>
      </c>
      <c r="D67" s="18">
        <f>'Monthly Arrest - 60+'!D67</f>
        <v>0</v>
      </c>
      <c r="E67" s="18">
        <f>'Monthly Arrest - 60+'!E67</f>
        <v>0</v>
      </c>
      <c r="F67" s="18">
        <f>'Monthly Arrest - 60+'!F67</f>
        <v>0</v>
      </c>
      <c r="G67" s="18">
        <f>'Monthly Arrest - 60+'!G67</f>
        <v>0</v>
      </c>
      <c r="H67" s="18">
        <f>'Monthly Arrest - 60+'!H67</f>
        <v>0</v>
      </c>
      <c r="I67" s="19">
        <f t="shared" si="10"/>
        <v>0</v>
      </c>
      <c r="J67" s="18">
        <f>'Monthly Arrest - 60+'!P67</f>
        <v>0</v>
      </c>
      <c r="K67" s="18">
        <f>'Monthly Arrest - 60+'!Q67</f>
        <v>0</v>
      </c>
      <c r="L67" s="18">
        <f>'Monthly Arrest - 60+'!R67</f>
        <v>0</v>
      </c>
      <c r="M67" s="18">
        <f>'Monthly Arrest - 60+'!S67</f>
        <v>0</v>
      </c>
      <c r="N67" s="18">
        <f>'Monthly Arrest - 60+'!T67</f>
        <v>0</v>
      </c>
      <c r="O67" s="18">
        <f>'Monthly Arrest - 60+'!U67</f>
        <v>0</v>
      </c>
      <c r="P67" s="19">
        <f t="shared" si="11"/>
        <v>0</v>
      </c>
      <c r="Q67" s="35"/>
      <c r="R67" s="29">
        <f>SUM(C67:P67)+SUM('[1]Arrest 25 - 59'!C63:I63)+SUM('[1]Arrest 18 - 24'!C63:I63)+SUM('[1]Arrest - under 18'!C63:H63)</f>
        <v>0</v>
      </c>
    </row>
    <row r="68" spans="1:39" ht="16.5" thickTop="1" thickBot="1" x14ac:dyDescent="0.3">
      <c r="A68" s="53" t="s">
        <v>37</v>
      </c>
      <c r="B68" s="47"/>
      <c r="C68" s="43">
        <f>SUM(C69:C76)</f>
        <v>0</v>
      </c>
      <c r="D68" s="43">
        <f t="shared" ref="D68:P68" si="12">SUM(D69:D76)</f>
        <v>0</v>
      </c>
      <c r="E68" s="43">
        <f t="shared" si="12"/>
        <v>0</v>
      </c>
      <c r="F68" s="43">
        <f t="shared" si="12"/>
        <v>1</v>
      </c>
      <c r="G68" s="43">
        <f t="shared" si="12"/>
        <v>0</v>
      </c>
      <c r="H68" s="43">
        <f t="shared" si="12"/>
        <v>0</v>
      </c>
      <c r="I68" s="54">
        <f t="shared" si="12"/>
        <v>1</v>
      </c>
      <c r="J68" s="43">
        <f t="shared" si="12"/>
        <v>0</v>
      </c>
      <c r="K68" s="43">
        <f t="shared" si="12"/>
        <v>0</v>
      </c>
      <c r="L68" s="43">
        <f t="shared" si="12"/>
        <v>0</v>
      </c>
      <c r="M68" s="43">
        <f t="shared" si="12"/>
        <v>0</v>
      </c>
      <c r="N68" s="43">
        <f t="shared" si="12"/>
        <v>0</v>
      </c>
      <c r="O68" s="43">
        <f t="shared" si="12"/>
        <v>0</v>
      </c>
      <c r="P68" s="54">
        <f t="shared" si="12"/>
        <v>0</v>
      </c>
      <c r="R68" s="9">
        <f>SUM(C68:P68)+SUM('[1]Arrest 25 - 59'!C64:I64)+SUM('[1]Arrest 18 - 24'!C64:I64)+SUM('[1]Arrest - under 18'!C64:H64)</f>
        <v>2</v>
      </c>
    </row>
    <row r="69" spans="1:39" s="36" customFormat="1" ht="30.75" thickTop="1" x14ac:dyDescent="0.25">
      <c r="A69" s="21" t="s">
        <v>38</v>
      </c>
      <c r="B69" s="39" t="s">
        <v>5</v>
      </c>
      <c r="C69" s="23">
        <f>'Monthly Arrest - 60+'!C69</f>
        <v>0</v>
      </c>
      <c r="D69" s="23">
        <f>'Monthly Arrest - 60+'!D69</f>
        <v>0</v>
      </c>
      <c r="E69" s="23">
        <f>'Monthly Arrest - 60+'!E69</f>
        <v>0</v>
      </c>
      <c r="F69" s="23">
        <f>'Monthly Arrest - 60+'!F69</f>
        <v>0</v>
      </c>
      <c r="G69" s="23">
        <f>'Monthly Arrest - 60+'!G69</f>
        <v>0</v>
      </c>
      <c r="H69" s="23">
        <f>'Monthly Arrest - 60+'!H69</f>
        <v>0</v>
      </c>
      <c r="I69" s="24">
        <f t="shared" ref="I69:I76" si="13">SUM(C69:H69)</f>
        <v>0</v>
      </c>
      <c r="J69" s="23">
        <f>'Monthly Arrest - 60+'!P69</f>
        <v>0</v>
      </c>
      <c r="K69" s="23">
        <f>'Monthly Arrest - 60+'!Q69</f>
        <v>0</v>
      </c>
      <c r="L69" s="23">
        <f>'Monthly Arrest - 60+'!R69</f>
        <v>0</v>
      </c>
      <c r="M69" s="23">
        <f>'Monthly Arrest - 60+'!S69</f>
        <v>0</v>
      </c>
      <c r="N69" s="23">
        <f>'Monthly Arrest - 60+'!T69</f>
        <v>0</v>
      </c>
      <c r="O69" s="23">
        <f>'Monthly Arrest - 60+'!U69</f>
        <v>0</v>
      </c>
      <c r="P69" s="24">
        <f t="shared" ref="P69:P76" si="14">SUM(J69:O69)</f>
        <v>0</v>
      </c>
      <c r="Q69" s="35"/>
      <c r="R69" s="15">
        <f>SUM(C69:P69)+SUM('[1]Arrest 25 - 59'!C65:I65)+SUM('[1]Arrest 18 - 24'!C65:I65)+SUM('[1]Arrest - under 18'!C65:H65)</f>
        <v>0</v>
      </c>
    </row>
    <row r="70" spans="1:39" s="36" customFormat="1" x14ac:dyDescent="0.25">
      <c r="A70" s="16"/>
      <c r="B70" s="38" t="s">
        <v>6</v>
      </c>
      <c r="C70" s="18">
        <f>'Monthly Arrest - 60+'!C70</f>
        <v>0</v>
      </c>
      <c r="D70" s="18">
        <f>'Monthly Arrest - 60+'!D70</f>
        <v>0</v>
      </c>
      <c r="E70" s="18">
        <f>'Monthly Arrest - 60+'!E70</f>
        <v>0</v>
      </c>
      <c r="F70" s="18">
        <f>'Monthly Arrest - 60+'!F70</f>
        <v>0</v>
      </c>
      <c r="G70" s="18">
        <f>'Monthly Arrest - 60+'!G70</f>
        <v>0</v>
      </c>
      <c r="H70" s="18">
        <f>'Monthly Arrest - 60+'!H70</f>
        <v>0</v>
      </c>
      <c r="I70" s="19">
        <f t="shared" si="13"/>
        <v>0</v>
      </c>
      <c r="J70" s="18">
        <f>'Monthly Arrest - 60+'!P70</f>
        <v>0</v>
      </c>
      <c r="K70" s="18">
        <f>'Monthly Arrest - 60+'!Q70</f>
        <v>0</v>
      </c>
      <c r="L70" s="18">
        <f>'Monthly Arrest - 60+'!R70</f>
        <v>0</v>
      </c>
      <c r="M70" s="18">
        <f>'Monthly Arrest - 60+'!S70</f>
        <v>0</v>
      </c>
      <c r="N70" s="18">
        <f>'Monthly Arrest - 60+'!T70</f>
        <v>0</v>
      </c>
      <c r="O70" s="18">
        <f>'Monthly Arrest - 60+'!U70</f>
        <v>0</v>
      </c>
      <c r="P70" s="19">
        <f t="shared" si="14"/>
        <v>0</v>
      </c>
      <c r="Q70" s="35"/>
      <c r="R70" s="20">
        <f>SUM(C70:P70)+SUM('[1]Arrest 25 - 59'!C66:I66)+SUM('[1]Arrest 18 - 24'!C66:I66)+SUM('[1]Arrest - under 18'!C66:H66)</f>
        <v>0</v>
      </c>
    </row>
    <row r="71" spans="1:39" s="36" customFormat="1" x14ac:dyDescent="0.25">
      <c r="A71" s="21" t="s">
        <v>34</v>
      </c>
      <c r="B71" s="39" t="s">
        <v>5</v>
      </c>
      <c r="C71" s="23">
        <f>'Monthly Arrest - 60+'!C71</f>
        <v>0</v>
      </c>
      <c r="D71" s="23">
        <f>'Monthly Arrest - 60+'!D71</f>
        <v>0</v>
      </c>
      <c r="E71" s="23">
        <f>'Monthly Arrest - 60+'!E71</f>
        <v>0</v>
      </c>
      <c r="F71" s="23">
        <f>'Monthly Arrest - 60+'!F71</f>
        <v>0</v>
      </c>
      <c r="G71" s="23">
        <f>'Monthly Arrest - 60+'!G71</f>
        <v>0</v>
      </c>
      <c r="H71" s="23">
        <f>'Monthly Arrest - 60+'!H71</f>
        <v>0</v>
      </c>
      <c r="I71" s="24">
        <f t="shared" si="13"/>
        <v>0</v>
      </c>
      <c r="J71" s="23">
        <f>'Monthly Arrest - 60+'!P71</f>
        <v>0</v>
      </c>
      <c r="K71" s="23">
        <f>'Monthly Arrest - 60+'!Q71</f>
        <v>0</v>
      </c>
      <c r="L71" s="23">
        <f>'Monthly Arrest - 60+'!R71</f>
        <v>0</v>
      </c>
      <c r="M71" s="23">
        <f>'Monthly Arrest - 60+'!S71</f>
        <v>0</v>
      </c>
      <c r="N71" s="23">
        <f>'Monthly Arrest - 60+'!T71</f>
        <v>0</v>
      </c>
      <c r="O71" s="23">
        <f>'Monthly Arrest - 60+'!U71</f>
        <v>0</v>
      </c>
      <c r="P71" s="24">
        <f t="shared" si="14"/>
        <v>0</v>
      </c>
      <c r="Q71" s="35"/>
      <c r="R71" s="20">
        <f>SUM(C71:P71)+SUM('[1]Arrest 25 - 59'!C67:I67)+SUM('[1]Arrest 18 - 24'!C67:I67)+SUM('[1]Arrest - under 18'!C67:H67)</f>
        <v>0</v>
      </c>
    </row>
    <row r="72" spans="1:39" s="36" customFormat="1" x14ac:dyDescent="0.25">
      <c r="A72" s="16"/>
      <c r="B72" s="38" t="s">
        <v>6</v>
      </c>
      <c r="C72" s="18">
        <f>'Monthly Arrest - 60+'!C72</f>
        <v>0</v>
      </c>
      <c r="D72" s="18">
        <f>'Monthly Arrest - 60+'!D72</f>
        <v>0</v>
      </c>
      <c r="E72" s="18">
        <f>'Monthly Arrest - 60+'!E72</f>
        <v>0</v>
      </c>
      <c r="F72" s="18">
        <f>'Monthly Arrest - 60+'!F72</f>
        <v>0</v>
      </c>
      <c r="G72" s="18">
        <f>'Monthly Arrest - 60+'!G72</f>
        <v>0</v>
      </c>
      <c r="H72" s="18">
        <f>'Monthly Arrest - 60+'!H72</f>
        <v>0</v>
      </c>
      <c r="I72" s="19">
        <f t="shared" si="13"/>
        <v>0</v>
      </c>
      <c r="J72" s="18">
        <f>'Monthly Arrest - 60+'!P72</f>
        <v>0</v>
      </c>
      <c r="K72" s="18">
        <f>'Monthly Arrest - 60+'!Q72</f>
        <v>0</v>
      </c>
      <c r="L72" s="18">
        <f>'Monthly Arrest - 60+'!R72</f>
        <v>0</v>
      </c>
      <c r="M72" s="18">
        <f>'Monthly Arrest - 60+'!S72</f>
        <v>0</v>
      </c>
      <c r="N72" s="18">
        <f>'Monthly Arrest - 60+'!T72</f>
        <v>0</v>
      </c>
      <c r="O72" s="18">
        <f>'Monthly Arrest - 60+'!U72</f>
        <v>0</v>
      </c>
      <c r="P72" s="19">
        <f t="shared" si="14"/>
        <v>0</v>
      </c>
      <c r="Q72" s="35"/>
      <c r="R72" s="20">
        <f>SUM(C72:P72)+SUM('[1]Arrest 25 - 59'!C68:I68)+SUM('[1]Arrest 18 - 24'!C68:I68)+SUM('[1]Arrest - under 18'!C68:H68)</f>
        <v>0</v>
      </c>
    </row>
    <row r="73" spans="1:39" s="36" customFormat="1" ht="30" x14ac:dyDescent="0.25">
      <c r="A73" s="21" t="s">
        <v>39</v>
      </c>
      <c r="B73" s="39" t="s">
        <v>5</v>
      </c>
      <c r="C73" s="23">
        <f>'Monthly Arrest - 60+'!C73</f>
        <v>0</v>
      </c>
      <c r="D73" s="23">
        <f>'Monthly Arrest - 60+'!D73</f>
        <v>0</v>
      </c>
      <c r="E73" s="23">
        <f>'Monthly Arrest - 60+'!E73</f>
        <v>0</v>
      </c>
      <c r="F73" s="23">
        <f>'Monthly Arrest - 60+'!F73</f>
        <v>1</v>
      </c>
      <c r="G73" s="23">
        <f>'Monthly Arrest - 60+'!G73</f>
        <v>0</v>
      </c>
      <c r="H73" s="23">
        <f>'Monthly Arrest - 60+'!H73</f>
        <v>0</v>
      </c>
      <c r="I73" s="24">
        <f t="shared" si="13"/>
        <v>1</v>
      </c>
      <c r="J73" s="23">
        <f>'Monthly Arrest - 60+'!P73</f>
        <v>0</v>
      </c>
      <c r="K73" s="23">
        <f>'Monthly Arrest - 60+'!Q73</f>
        <v>0</v>
      </c>
      <c r="L73" s="23">
        <f>'Monthly Arrest - 60+'!R73</f>
        <v>0</v>
      </c>
      <c r="M73" s="23">
        <f>'Monthly Arrest - 60+'!S73</f>
        <v>0</v>
      </c>
      <c r="N73" s="23">
        <f>'Monthly Arrest - 60+'!T73</f>
        <v>0</v>
      </c>
      <c r="O73" s="23">
        <f>'Monthly Arrest - 60+'!U73</f>
        <v>0</v>
      </c>
      <c r="P73" s="24">
        <f t="shared" si="14"/>
        <v>0</v>
      </c>
      <c r="Q73" s="35"/>
      <c r="R73" s="20">
        <f>SUM(C73:P73)+SUM('[1]Arrest 25 - 59'!C69:I69)+SUM('[1]Arrest 18 - 24'!C69:I69)+SUM('[1]Arrest - under 18'!C69:H69)</f>
        <v>2</v>
      </c>
    </row>
    <row r="74" spans="1:39" s="36" customFormat="1" x14ac:dyDescent="0.25">
      <c r="A74" s="16"/>
      <c r="B74" s="38" t="s">
        <v>6</v>
      </c>
      <c r="C74" s="18">
        <f>'Monthly Arrest - 60+'!C74</f>
        <v>0</v>
      </c>
      <c r="D74" s="18">
        <f>'Monthly Arrest - 60+'!D74</f>
        <v>0</v>
      </c>
      <c r="E74" s="18">
        <f>'Monthly Arrest - 60+'!E74</f>
        <v>0</v>
      </c>
      <c r="F74" s="18">
        <f>'Monthly Arrest - 60+'!F74</f>
        <v>0</v>
      </c>
      <c r="G74" s="18">
        <f>'Monthly Arrest - 60+'!G74</f>
        <v>0</v>
      </c>
      <c r="H74" s="18">
        <f>'Monthly Arrest - 60+'!H74</f>
        <v>0</v>
      </c>
      <c r="I74" s="19">
        <f t="shared" si="13"/>
        <v>0</v>
      </c>
      <c r="J74" s="18">
        <f>'Monthly Arrest - 60+'!P74</f>
        <v>0</v>
      </c>
      <c r="K74" s="18">
        <f>'Monthly Arrest - 60+'!Q74</f>
        <v>0</v>
      </c>
      <c r="L74" s="18">
        <f>'Monthly Arrest - 60+'!R74</f>
        <v>0</v>
      </c>
      <c r="M74" s="18">
        <f>'Monthly Arrest - 60+'!S74</f>
        <v>0</v>
      </c>
      <c r="N74" s="18">
        <f>'Monthly Arrest - 60+'!T74</f>
        <v>0</v>
      </c>
      <c r="O74" s="18">
        <f>'Monthly Arrest - 60+'!U74</f>
        <v>0</v>
      </c>
      <c r="P74" s="19">
        <f t="shared" si="14"/>
        <v>0</v>
      </c>
      <c r="Q74" s="35"/>
      <c r="R74" s="20">
        <f>SUM(C74:P74)+SUM('[1]Arrest 25 - 59'!C70:I70)+SUM('[1]Arrest 18 - 24'!C70:I70)+SUM('[1]Arrest - under 18'!C70:H70)</f>
        <v>0</v>
      </c>
    </row>
    <row r="75" spans="1:39" s="36" customFormat="1" ht="30" x14ac:dyDescent="0.25">
      <c r="A75" s="21" t="s">
        <v>40</v>
      </c>
      <c r="B75" s="39" t="s">
        <v>5</v>
      </c>
      <c r="C75" s="23">
        <f>'Monthly Arrest - 60+'!C75</f>
        <v>0</v>
      </c>
      <c r="D75" s="23">
        <f>'Monthly Arrest - 60+'!D75</f>
        <v>0</v>
      </c>
      <c r="E75" s="23">
        <f>'Monthly Arrest - 60+'!E75</f>
        <v>0</v>
      </c>
      <c r="F75" s="23">
        <f>'Monthly Arrest - 60+'!F75</f>
        <v>0</v>
      </c>
      <c r="G75" s="23">
        <f>'Monthly Arrest - 60+'!G75</f>
        <v>0</v>
      </c>
      <c r="H75" s="23">
        <f>'Monthly Arrest - 60+'!H75</f>
        <v>0</v>
      </c>
      <c r="I75" s="24">
        <f t="shared" si="13"/>
        <v>0</v>
      </c>
      <c r="J75" s="23">
        <f>'Monthly Arrest - 60+'!P75</f>
        <v>0</v>
      </c>
      <c r="K75" s="23">
        <f>'Monthly Arrest - 60+'!Q75</f>
        <v>0</v>
      </c>
      <c r="L75" s="23">
        <f>'Monthly Arrest - 60+'!R75</f>
        <v>0</v>
      </c>
      <c r="M75" s="23">
        <f>'Monthly Arrest - 60+'!S75</f>
        <v>0</v>
      </c>
      <c r="N75" s="23">
        <f>'Monthly Arrest - 60+'!T75</f>
        <v>0</v>
      </c>
      <c r="O75" s="23">
        <f>'Monthly Arrest - 60+'!U75</f>
        <v>0</v>
      </c>
      <c r="P75" s="24">
        <f t="shared" si="14"/>
        <v>0</v>
      </c>
      <c r="Q75" s="35"/>
      <c r="R75" s="20">
        <f>SUM(C75:P75)+SUM('[1]Arrest 25 - 59'!C71:I71)+SUM('[1]Arrest 18 - 24'!C71:I71)+SUM('[1]Arrest - under 18'!C71:H71)</f>
        <v>0</v>
      </c>
    </row>
    <row r="76" spans="1:39" s="37" customFormat="1" ht="15.75" thickBot="1" x14ac:dyDescent="0.3">
      <c r="A76" s="25"/>
      <c r="B76" s="40" t="s">
        <v>6</v>
      </c>
      <c r="C76" s="27">
        <f>'Monthly Arrest - 60+'!C76</f>
        <v>0</v>
      </c>
      <c r="D76" s="27">
        <f>'Monthly Arrest - 60+'!D76</f>
        <v>0</v>
      </c>
      <c r="E76" s="27">
        <f>'Monthly Arrest - 60+'!E76</f>
        <v>0</v>
      </c>
      <c r="F76" s="27">
        <f>'Monthly Arrest - 60+'!F76</f>
        <v>0</v>
      </c>
      <c r="G76" s="27">
        <f>'Monthly Arrest - 60+'!G76</f>
        <v>0</v>
      </c>
      <c r="H76" s="27">
        <f>'Monthly Arrest - 60+'!H76</f>
        <v>0</v>
      </c>
      <c r="I76" s="28">
        <f t="shared" si="13"/>
        <v>0</v>
      </c>
      <c r="J76" s="27">
        <f>'Monthly Arrest - 60+'!P76</f>
        <v>0</v>
      </c>
      <c r="K76" s="27">
        <f>'Monthly Arrest - 60+'!Q76</f>
        <v>0</v>
      </c>
      <c r="L76" s="27">
        <f>'Monthly Arrest - 60+'!R76</f>
        <v>0</v>
      </c>
      <c r="M76" s="27">
        <f>'Monthly Arrest - 60+'!S76</f>
        <v>0</v>
      </c>
      <c r="N76" s="27">
        <f>'Monthly Arrest - 60+'!T76</f>
        <v>0</v>
      </c>
      <c r="O76" s="27">
        <f>'Monthly Arrest - 60+'!U76</f>
        <v>0</v>
      </c>
      <c r="P76" s="28">
        <f t="shared" si="14"/>
        <v>0</v>
      </c>
      <c r="Q76" s="35"/>
      <c r="R76" s="29">
        <f>SUM(C76:P76)+SUM('[1]Arrest 25 - 59'!C72:I72)+SUM('[1]Arrest 18 - 24'!C72:I72)+SUM('[1]Arrest - under 18'!C72:H72)</f>
        <v>0</v>
      </c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ht="15.75" thickTop="1" x14ac:dyDescent="0.25">
      <c r="A77" s="41" t="s">
        <v>41</v>
      </c>
      <c r="B77" s="31" t="s">
        <v>5</v>
      </c>
      <c r="C77" s="43">
        <f>SUM(C60+C62+C64+C66+C69+C71+C73+C75)</f>
        <v>0</v>
      </c>
      <c r="D77" s="43">
        <f t="shared" ref="D77:P78" si="15">SUM(D60+D62+D64+D66+D69+D71+D73+D75)</f>
        <v>0</v>
      </c>
      <c r="E77" s="43">
        <f t="shared" si="15"/>
        <v>0</v>
      </c>
      <c r="F77" s="43">
        <f t="shared" si="15"/>
        <v>1</v>
      </c>
      <c r="G77" s="43">
        <f t="shared" si="15"/>
        <v>0</v>
      </c>
      <c r="H77" s="43">
        <f t="shared" si="15"/>
        <v>0</v>
      </c>
      <c r="I77" s="54">
        <f t="shared" si="15"/>
        <v>1</v>
      </c>
      <c r="J77" s="43">
        <f t="shared" si="15"/>
        <v>0</v>
      </c>
      <c r="K77" s="43">
        <f t="shared" si="15"/>
        <v>0</v>
      </c>
      <c r="L77" s="43">
        <f t="shared" si="15"/>
        <v>0</v>
      </c>
      <c r="M77" s="43">
        <f t="shared" si="15"/>
        <v>0</v>
      </c>
      <c r="N77" s="43">
        <f t="shared" si="15"/>
        <v>0</v>
      </c>
      <c r="O77" s="43">
        <f t="shared" si="15"/>
        <v>0</v>
      </c>
      <c r="P77" s="43">
        <f t="shared" si="15"/>
        <v>0</v>
      </c>
      <c r="R77" s="9">
        <f>SUM(C77:P77)+SUM('[1]Arrest 25 - 59'!C73:I73)+SUM('[1]Arrest 18 - 24'!C73:I73)+SUM('[1]Arrest - under 18'!C73:H73)</f>
        <v>2</v>
      </c>
    </row>
    <row r="78" spans="1:39" x14ac:dyDescent="0.25">
      <c r="A78" s="41"/>
      <c r="B78" s="31" t="s">
        <v>6</v>
      </c>
      <c r="C78" s="43">
        <f>SUM(C61+C63+C65+C67+C70+C72+C74+C76)</f>
        <v>0</v>
      </c>
      <c r="D78" s="43">
        <f t="shared" si="15"/>
        <v>0</v>
      </c>
      <c r="E78" s="43">
        <f t="shared" si="15"/>
        <v>0</v>
      </c>
      <c r="F78" s="43">
        <f t="shared" si="15"/>
        <v>0</v>
      </c>
      <c r="G78" s="43">
        <f t="shared" si="15"/>
        <v>0</v>
      </c>
      <c r="H78" s="43">
        <f t="shared" si="15"/>
        <v>0</v>
      </c>
      <c r="I78" s="54">
        <f t="shared" si="15"/>
        <v>0</v>
      </c>
      <c r="J78" s="43">
        <f t="shared" si="15"/>
        <v>0</v>
      </c>
      <c r="K78" s="43">
        <f t="shared" si="15"/>
        <v>0</v>
      </c>
      <c r="L78" s="43">
        <f t="shared" si="15"/>
        <v>0</v>
      </c>
      <c r="M78" s="43">
        <f t="shared" si="15"/>
        <v>0</v>
      </c>
      <c r="N78" s="43">
        <f t="shared" si="15"/>
        <v>0</v>
      </c>
      <c r="O78" s="43">
        <f t="shared" si="15"/>
        <v>0</v>
      </c>
      <c r="P78" s="43">
        <f t="shared" si="15"/>
        <v>0</v>
      </c>
      <c r="R78" s="9">
        <f>SUM(C78:P78)+SUM('[1]Arrest 25 - 59'!C74:I74)+SUM('[1]Arrest 18 - 24'!C74:I74)+SUM('[1]Arrest - under 18'!C74:H74)</f>
        <v>0</v>
      </c>
    </row>
    <row r="79" spans="1:39" x14ac:dyDescent="0.25">
      <c r="A79" s="44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1:39" s="10" customFormat="1" x14ac:dyDescent="0.25">
      <c r="A80" s="49" t="s">
        <v>42</v>
      </c>
      <c r="B80" s="55"/>
      <c r="C80" s="51" t="s">
        <v>1</v>
      </c>
      <c r="D80" s="51"/>
      <c r="E80" s="51"/>
      <c r="F80" s="51"/>
      <c r="G80" s="51"/>
      <c r="H80" s="51"/>
      <c r="I80" s="51"/>
      <c r="J80" s="51" t="s">
        <v>2</v>
      </c>
      <c r="K80" s="51"/>
      <c r="L80" s="51"/>
      <c r="M80" s="51"/>
      <c r="N80" s="51"/>
      <c r="O80" s="51"/>
      <c r="P80" s="51"/>
      <c r="Q80" s="8"/>
      <c r="R80" s="9" t="s">
        <v>3</v>
      </c>
    </row>
    <row r="81" spans="1:39" s="10" customFormat="1" ht="15.75" thickBot="1" x14ac:dyDescent="0.3">
      <c r="A81" s="5"/>
      <c r="B81" s="6"/>
      <c r="C81" s="7" t="s">
        <v>66</v>
      </c>
      <c r="D81" s="7" t="s">
        <v>67</v>
      </c>
      <c r="E81" s="7" t="s">
        <v>68</v>
      </c>
      <c r="F81" s="7" t="s">
        <v>69</v>
      </c>
      <c r="G81" s="7" t="s">
        <v>68</v>
      </c>
      <c r="H81" s="7" t="s">
        <v>66</v>
      </c>
      <c r="I81" s="7" t="s">
        <v>79</v>
      </c>
      <c r="J81" s="7" t="s">
        <v>66</v>
      </c>
      <c r="K81" s="7" t="s">
        <v>67</v>
      </c>
      <c r="L81" s="7" t="s">
        <v>68</v>
      </c>
      <c r="M81" s="7" t="s">
        <v>69</v>
      </c>
      <c r="N81" s="7" t="s">
        <v>68</v>
      </c>
      <c r="O81" s="7" t="s">
        <v>66</v>
      </c>
      <c r="P81" s="7" t="s">
        <v>79</v>
      </c>
      <c r="Q81" s="8"/>
      <c r="R81" s="9"/>
    </row>
    <row r="82" spans="1:39" s="37" customFormat="1" ht="15.75" thickTop="1" x14ac:dyDescent="0.25">
      <c r="A82" s="11" t="s">
        <v>43</v>
      </c>
      <c r="B82" s="34" t="s">
        <v>5</v>
      </c>
      <c r="C82" s="13">
        <f>'Monthly Arrest - 60+'!C82</f>
        <v>0</v>
      </c>
      <c r="D82" s="13">
        <f>'Monthly Arrest - 60+'!D82</f>
        <v>0</v>
      </c>
      <c r="E82" s="13">
        <f>'Monthly Arrest - 60+'!E82</f>
        <v>0</v>
      </c>
      <c r="F82" s="13">
        <f>'Monthly Arrest - 60+'!F82</f>
        <v>0</v>
      </c>
      <c r="G82" s="13">
        <f>'Monthly Arrest - 60+'!G82</f>
        <v>0</v>
      </c>
      <c r="H82" s="13">
        <f>'Monthly Arrest - 60+'!H82</f>
        <v>0</v>
      </c>
      <c r="I82" s="14">
        <f t="shared" ref="I82:I87" si="16">SUM(C82:H82)</f>
        <v>0</v>
      </c>
      <c r="J82" s="13">
        <f>'Monthly Arrest - 60+'!P82</f>
        <v>0</v>
      </c>
      <c r="K82" s="13">
        <f>'Monthly Arrest - 60+'!Q82</f>
        <v>0</v>
      </c>
      <c r="L82" s="13">
        <f>'Monthly Arrest - 60+'!R82</f>
        <v>0</v>
      </c>
      <c r="M82" s="13">
        <f>'Monthly Arrest - 60+'!S82</f>
        <v>0</v>
      </c>
      <c r="N82" s="13">
        <f>'Monthly Arrest - 60+'!T82</f>
        <v>0</v>
      </c>
      <c r="O82" s="13">
        <f>'Monthly Arrest - 60+'!U82</f>
        <v>0</v>
      </c>
      <c r="P82" s="14">
        <f t="shared" ref="P82:P87" si="17">SUM(J82:O82)</f>
        <v>0</v>
      </c>
      <c r="Q82" s="35"/>
      <c r="R82" s="15">
        <f>SUM(C82:P82)+SUM('[1]Arrest 25 - 59'!C77:I77)+SUM('[1]Arrest 18 - 24'!C77:I77)+SUM('[1]Arrest - under 18'!C77:H77)</f>
        <v>0</v>
      </c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</row>
    <row r="83" spans="1:39" s="37" customFormat="1" x14ac:dyDescent="0.25">
      <c r="A83" s="16"/>
      <c r="B83" s="38" t="s">
        <v>6</v>
      </c>
      <c r="C83" s="18">
        <f>'Monthly Arrest - 60+'!C83</f>
        <v>0</v>
      </c>
      <c r="D83" s="18">
        <f>'Monthly Arrest - 60+'!D83</f>
        <v>0</v>
      </c>
      <c r="E83" s="18">
        <f>'Monthly Arrest - 60+'!E83</f>
        <v>0</v>
      </c>
      <c r="F83" s="18">
        <f>'Monthly Arrest - 60+'!F83</f>
        <v>0</v>
      </c>
      <c r="G83" s="18">
        <f>'Monthly Arrest - 60+'!G83</f>
        <v>0</v>
      </c>
      <c r="H83" s="18">
        <f>'Monthly Arrest - 60+'!H83</f>
        <v>0</v>
      </c>
      <c r="I83" s="19">
        <f t="shared" si="16"/>
        <v>0</v>
      </c>
      <c r="J83" s="18">
        <f>'Monthly Arrest - 60+'!P83</f>
        <v>0</v>
      </c>
      <c r="K83" s="18">
        <f>'Monthly Arrest - 60+'!Q83</f>
        <v>0</v>
      </c>
      <c r="L83" s="18">
        <f>'Monthly Arrest - 60+'!R83</f>
        <v>0</v>
      </c>
      <c r="M83" s="18">
        <f>'Monthly Arrest - 60+'!S83</f>
        <v>0</v>
      </c>
      <c r="N83" s="18">
        <f>'Monthly Arrest - 60+'!T83</f>
        <v>0</v>
      </c>
      <c r="O83" s="18">
        <f>'Monthly Arrest - 60+'!U83</f>
        <v>0</v>
      </c>
      <c r="P83" s="19">
        <f t="shared" si="17"/>
        <v>0</v>
      </c>
      <c r="Q83" s="35"/>
      <c r="R83" s="20">
        <f>SUM(C83:P83)+SUM('[1]Arrest 25 - 59'!C78:I78)+SUM('[1]Arrest 18 - 24'!C78:I78)+SUM('[1]Arrest - under 18'!C78:H78)</f>
        <v>0</v>
      </c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</row>
    <row r="84" spans="1:39" s="37" customFormat="1" x14ac:dyDescent="0.25">
      <c r="A84" s="21" t="s">
        <v>44</v>
      </c>
      <c r="B84" s="39" t="s">
        <v>5</v>
      </c>
      <c r="C84" s="23">
        <f>'Monthly Arrest - 60+'!C84</f>
        <v>0</v>
      </c>
      <c r="D84" s="23">
        <f>'Monthly Arrest - 60+'!D84</f>
        <v>0</v>
      </c>
      <c r="E84" s="23">
        <f>'Monthly Arrest - 60+'!E84</f>
        <v>0</v>
      </c>
      <c r="F84" s="23">
        <f>'Monthly Arrest - 60+'!F84</f>
        <v>0</v>
      </c>
      <c r="G84" s="23">
        <f>'Monthly Arrest - 60+'!G84</f>
        <v>0</v>
      </c>
      <c r="H84" s="23">
        <f>'Monthly Arrest - 60+'!H84</f>
        <v>0</v>
      </c>
      <c r="I84" s="24">
        <f t="shared" si="16"/>
        <v>0</v>
      </c>
      <c r="J84" s="23">
        <f>'Monthly Arrest - 60+'!P84</f>
        <v>0</v>
      </c>
      <c r="K84" s="23">
        <f>'Monthly Arrest - 60+'!Q84</f>
        <v>0</v>
      </c>
      <c r="L84" s="23">
        <f>'Monthly Arrest - 60+'!R84</f>
        <v>0</v>
      </c>
      <c r="M84" s="23">
        <f>'Monthly Arrest - 60+'!S84</f>
        <v>0</v>
      </c>
      <c r="N84" s="23">
        <f>'Monthly Arrest - 60+'!T84</f>
        <v>0</v>
      </c>
      <c r="O84" s="23">
        <f>'Monthly Arrest - 60+'!U84</f>
        <v>0</v>
      </c>
      <c r="P84" s="24">
        <f t="shared" si="17"/>
        <v>0</v>
      </c>
      <c r="Q84" s="35"/>
      <c r="R84" s="20">
        <f>SUM(C84:P84)+SUM('[1]Arrest 25 - 59'!C79:I79)+SUM('[1]Arrest 18 - 24'!C79:I79)+SUM('[1]Arrest - under 18'!C79:H79)</f>
        <v>0</v>
      </c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</row>
    <row r="85" spans="1:39" s="37" customFormat="1" x14ac:dyDescent="0.25">
      <c r="A85" s="16"/>
      <c r="B85" s="38" t="s">
        <v>6</v>
      </c>
      <c r="C85" s="18">
        <f>'Monthly Arrest - 60+'!C85</f>
        <v>0</v>
      </c>
      <c r="D85" s="18">
        <f>'Monthly Arrest - 60+'!D85</f>
        <v>0</v>
      </c>
      <c r="E85" s="18">
        <f>'Monthly Arrest - 60+'!E85</f>
        <v>0</v>
      </c>
      <c r="F85" s="18">
        <f>'Monthly Arrest - 60+'!F85</f>
        <v>0</v>
      </c>
      <c r="G85" s="18">
        <f>'Monthly Arrest - 60+'!G85</f>
        <v>0</v>
      </c>
      <c r="H85" s="18">
        <f>'Monthly Arrest - 60+'!H85</f>
        <v>0</v>
      </c>
      <c r="I85" s="19">
        <f t="shared" si="16"/>
        <v>0</v>
      </c>
      <c r="J85" s="18">
        <f>'Monthly Arrest - 60+'!P85</f>
        <v>0</v>
      </c>
      <c r="K85" s="18">
        <f>'Monthly Arrest - 60+'!Q85</f>
        <v>0</v>
      </c>
      <c r="L85" s="18">
        <f>'Monthly Arrest - 60+'!R85</f>
        <v>0</v>
      </c>
      <c r="M85" s="18">
        <f>'Monthly Arrest - 60+'!S85</f>
        <v>0</v>
      </c>
      <c r="N85" s="18">
        <f>'Monthly Arrest - 60+'!T85</f>
        <v>0</v>
      </c>
      <c r="O85" s="18">
        <f>'Monthly Arrest - 60+'!U85</f>
        <v>0</v>
      </c>
      <c r="P85" s="19">
        <f t="shared" si="17"/>
        <v>0</v>
      </c>
      <c r="Q85" s="35"/>
      <c r="R85" s="20">
        <f>SUM(C85:P85)+SUM('[1]Arrest 25 - 59'!C80:I80)+SUM('[1]Arrest 18 - 24'!C80:I80)+SUM('[1]Arrest - under 18'!C80:H80)</f>
        <v>0</v>
      </c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</row>
    <row r="86" spans="1:39" s="37" customFormat="1" x14ac:dyDescent="0.25">
      <c r="A86" s="21" t="s">
        <v>45</v>
      </c>
      <c r="B86" s="39" t="s">
        <v>5</v>
      </c>
      <c r="C86" s="23">
        <f>'Monthly Arrest - 60+'!C86</f>
        <v>0</v>
      </c>
      <c r="D86" s="23">
        <f>'Monthly Arrest - 60+'!D86</f>
        <v>0</v>
      </c>
      <c r="E86" s="23">
        <f>'Monthly Arrest - 60+'!E86</f>
        <v>0</v>
      </c>
      <c r="F86" s="23">
        <f>'Monthly Arrest - 60+'!F86</f>
        <v>0</v>
      </c>
      <c r="G86" s="23">
        <f>'Monthly Arrest - 60+'!G86</f>
        <v>0</v>
      </c>
      <c r="H86" s="23">
        <f>'Monthly Arrest - 60+'!H86</f>
        <v>0</v>
      </c>
      <c r="I86" s="24">
        <f t="shared" si="16"/>
        <v>0</v>
      </c>
      <c r="J86" s="23">
        <f>'Monthly Arrest - 60+'!P86</f>
        <v>0</v>
      </c>
      <c r="K86" s="23">
        <f>'Monthly Arrest - 60+'!Q86</f>
        <v>0</v>
      </c>
      <c r="L86" s="23">
        <f>'Monthly Arrest - 60+'!R86</f>
        <v>0</v>
      </c>
      <c r="M86" s="23">
        <f>'Monthly Arrest - 60+'!S86</f>
        <v>0</v>
      </c>
      <c r="N86" s="23">
        <f>'Monthly Arrest - 60+'!T86</f>
        <v>0</v>
      </c>
      <c r="O86" s="23">
        <f>'Monthly Arrest - 60+'!U86</f>
        <v>0</v>
      </c>
      <c r="P86" s="24">
        <f t="shared" si="17"/>
        <v>0</v>
      </c>
      <c r="Q86" s="35"/>
      <c r="R86" s="20">
        <f>SUM(C86:P86)+SUM('[1]Arrest 25 - 59'!C81:I81)+SUM('[1]Arrest 18 - 24'!C81:I81)+SUM('[1]Arrest - under 18'!C81:H81)</f>
        <v>0</v>
      </c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</row>
    <row r="87" spans="1:39" s="37" customFormat="1" ht="15.75" thickBot="1" x14ac:dyDescent="0.3">
      <c r="A87" s="25"/>
      <c r="B87" s="40" t="s">
        <v>6</v>
      </c>
      <c r="C87" s="27">
        <f>'Monthly Arrest - 60+'!C87</f>
        <v>0</v>
      </c>
      <c r="D87" s="27">
        <f>'Monthly Arrest - 60+'!D87</f>
        <v>0</v>
      </c>
      <c r="E87" s="27">
        <f>'Monthly Arrest - 60+'!E87</f>
        <v>0</v>
      </c>
      <c r="F87" s="27">
        <f>'Monthly Arrest - 60+'!F87</f>
        <v>0</v>
      </c>
      <c r="G87" s="27">
        <f>'Monthly Arrest - 60+'!G87</f>
        <v>0</v>
      </c>
      <c r="H87" s="27">
        <f>'Monthly Arrest - 60+'!H87</f>
        <v>0</v>
      </c>
      <c r="I87" s="28">
        <f t="shared" si="16"/>
        <v>0</v>
      </c>
      <c r="J87" s="27">
        <f>'Monthly Arrest - 60+'!P87</f>
        <v>0</v>
      </c>
      <c r="K87" s="27">
        <f>'Monthly Arrest - 60+'!Q87</f>
        <v>0</v>
      </c>
      <c r="L87" s="27">
        <f>'Monthly Arrest - 60+'!R87</f>
        <v>0</v>
      </c>
      <c r="M87" s="27">
        <f>'Monthly Arrest - 60+'!S87</f>
        <v>0</v>
      </c>
      <c r="N87" s="27">
        <f>'Monthly Arrest - 60+'!T87</f>
        <v>0</v>
      </c>
      <c r="O87" s="27">
        <f>'Monthly Arrest - 60+'!U87</f>
        <v>0</v>
      </c>
      <c r="P87" s="28">
        <f t="shared" si="17"/>
        <v>0</v>
      </c>
      <c r="Q87" s="35"/>
      <c r="R87" s="29">
        <f>SUM(C87:P87)+SUM('[1]Arrest 25 - 59'!C82:I82)+SUM('[1]Arrest 18 - 24'!C82:I82)+SUM('[1]Arrest - under 18'!C82:H82)</f>
        <v>0</v>
      </c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</row>
    <row r="88" spans="1:39" s="37" customFormat="1" ht="15.75" thickTop="1" x14ac:dyDescent="0.25">
      <c r="A88" s="30" t="s">
        <v>46</v>
      </c>
      <c r="B88" s="31" t="s">
        <v>5</v>
      </c>
      <c r="C88" s="32">
        <f>C82+C84+C86</f>
        <v>0</v>
      </c>
      <c r="D88" s="32">
        <f t="shared" ref="D88:P89" si="18">D82+D84+D86</f>
        <v>0</v>
      </c>
      <c r="E88" s="32">
        <f t="shared" si="18"/>
        <v>0</v>
      </c>
      <c r="F88" s="32">
        <f t="shared" si="18"/>
        <v>0</v>
      </c>
      <c r="G88" s="32">
        <f t="shared" si="18"/>
        <v>0</v>
      </c>
      <c r="H88" s="32">
        <f t="shared" si="18"/>
        <v>0</v>
      </c>
      <c r="I88" s="59">
        <f t="shared" si="18"/>
        <v>0</v>
      </c>
      <c r="J88" s="32">
        <f t="shared" si="18"/>
        <v>0</v>
      </c>
      <c r="K88" s="32">
        <f t="shared" si="18"/>
        <v>0</v>
      </c>
      <c r="L88" s="32">
        <f t="shared" si="18"/>
        <v>0</v>
      </c>
      <c r="M88" s="32">
        <f t="shared" si="18"/>
        <v>0</v>
      </c>
      <c r="N88" s="32">
        <f t="shared" si="18"/>
        <v>0</v>
      </c>
      <c r="O88" s="32">
        <f t="shared" si="18"/>
        <v>0</v>
      </c>
      <c r="P88" s="32">
        <f t="shared" si="18"/>
        <v>0</v>
      </c>
      <c r="Q88" s="35"/>
      <c r="R88" s="9">
        <f>SUM(C88:P88)+SUM('[1]Arrest 25 - 59'!C83:I83)+SUM('[1]Arrest 18 - 24'!C83:I83)+SUM('[1]Arrest - under 18'!C83:H83)</f>
        <v>0</v>
      </c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</row>
    <row r="89" spans="1:39" s="37" customFormat="1" x14ac:dyDescent="0.25">
      <c r="A89" s="30"/>
      <c r="B89" s="31" t="s">
        <v>6</v>
      </c>
      <c r="C89" s="32">
        <f>C83+C85+C87</f>
        <v>0</v>
      </c>
      <c r="D89" s="32">
        <f t="shared" si="18"/>
        <v>0</v>
      </c>
      <c r="E89" s="32">
        <f t="shared" si="18"/>
        <v>0</v>
      </c>
      <c r="F89" s="32">
        <f t="shared" si="18"/>
        <v>0</v>
      </c>
      <c r="G89" s="32">
        <f t="shared" si="18"/>
        <v>0</v>
      </c>
      <c r="H89" s="32">
        <f t="shared" si="18"/>
        <v>0</v>
      </c>
      <c r="I89" s="59">
        <f t="shared" si="18"/>
        <v>0</v>
      </c>
      <c r="J89" s="32">
        <f t="shared" si="18"/>
        <v>0</v>
      </c>
      <c r="K89" s="32">
        <f t="shared" si="18"/>
        <v>0</v>
      </c>
      <c r="L89" s="32">
        <f t="shared" si="18"/>
        <v>0</v>
      </c>
      <c r="M89" s="32">
        <f t="shared" si="18"/>
        <v>0</v>
      </c>
      <c r="N89" s="32">
        <f t="shared" si="18"/>
        <v>0</v>
      </c>
      <c r="O89" s="32">
        <f t="shared" si="18"/>
        <v>0</v>
      </c>
      <c r="P89" s="32">
        <f t="shared" si="18"/>
        <v>0</v>
      </c>
      <c r="Q89" s="35"/>
      <c r="R89" s="9">
        <f>SUM(C89:P89)+SUM('[1]Arrest 25 - 59'!C84:I84)+SUM('[1]Arrest 18 - 24'!C84:I84)+SUM('[1]Arrest - under 18'!C84:H84)</f>
        <v>0</v>
      </c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</row>
    <row r="90" spans="1:39" s="37" customFormat="1" x14ac:dyDescent="0.25">
      <c r="A90" s="33"/>
      <c r="B90" s="39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35"/>
      <c r="R90" s="5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</row>
    <row r="91" spans="1:39" s="10" customFormat="1" x14ac:dyDescent="0.25">
      <c r="A91" s="49" t="s">
        <v>47</v>
      </c>
      <c r="B91" s="55"/>
      <c r="C91" s="51" t="s">
        <v>1</v>
      </c>
      <c r="D91" s="51"/>
      <c r="E91" s="51"/>
      <c r="F91" s="51"/>
      <c r="G91" s="51"/>
      <c r="H91" s="51"/>
      <c r="I91" s="51"/>
      <c r="J91" s="51" t="s">
        <v>2</v>
      </c>
      <c r="K91" s="51"/>
      <c r="L91" s="51"/>
      <c r="M91" s="51"/>
      <c r="N91" s="51"/>
      <c r="O91" s="51"/>
      <c r="P91" s="51"/>
      <c r="Q91" s="8"/>
      <c r="R91" s="9" t="s">
        <v>3</v>
      </c>
    </row>
    <row r="92" spans="1:39" s="10" customFormat="1" ht="15.75" thickBot="1" x14ac:dyDescent="0.3">
      <c r="A92" s="5"/>
      <c r="B92" s="6"/>
      <c r="C92" s="7" t="s">
        <v>66</v>
      </c>
      <c r="D92" s="7" t="s">
        <v>67</v>
      </c>
      <c r="E92" s="7" t="s">
        <v>68</v>
      </c>
      <c r="F92" s="7" t="s">
        <v>69</v>
      </c>
      <c r="G92" s="7" t="s">
        <v>68</v>
      </c>
      <c r="H92" s="7" t="s">
        <v>66</v>
      </c>
      <c r="I92" s="7" t="s">
        <v>79</v>
      </c>
      <c r="J92" s="7" t="s">
        <v>66</v>
      </c>
      <c r="K92" s="7" t="s">
        <v>67</v>
      </c>
      <c r="L92" s="7" t="s">
        <v>68</v>
      </c>
      <c r="M92" s="7" t="s">
        <v>69</v>
      </c>
      <c r="N92" s="7" t="s">
        <v>68</v>
      </c>
      <c r="O92" s="7" t="s">
        <v>66</v>
      </c>
      <c r="P92" s="7" t="s">
        <v>79</v>
      </c>
      <c r="Q92" s="8"/>
      <c r="R92" s="9"/>
    </row>
    <row r="93" spans="1:39" s="37" customFormat="1" ht="15.75" thickTop="1" x14ac:dyDescent="0.25">
      <c r="A93" s="11" t="s">
        <v>48</v>
      </c>
      <c r="B93" s="34" t="s">
        <v>5</v>
      </c>
      <c r="C93" s="13">
        <f>'Monthly Arrest - 60+'!C93</f>
        <v>0</v>
      </c>
      <c r="D93" s="13">
        <f>'Monthly Arrest - 60+'!D93</f>
        <v>0</v>
      </c>
      <c r="E93" s="13">
        <f>'Monthly Arrest - 60+'!E93</f>
        <v>0</v>
      </c>
      <c r="F93" s="13">
        <f>'Monthly Arrest - 60+'!F93</f>
        <v>0</v>
      </c>
      <c r="G93" s="13">
        <f>'Monthly Arrest - 60+'!G93</f>
        <v>0</v>
      </c>
      <c r="H93" s="13">
        <f>'Monthly Arrest - 60+'!H93</f>
        <v>0</v>
      </c>
      <c r="I93" s="14">
        <f t="shared" ref="I93:I108" si="19">SUM(C93:H93)</f>
        <v>0</v>
      </c>
      <c r="J93" s="13">
        <f>'Monthly Arrest - 60+'!P93</f>
        <v>0</v>
      </c>
      <c r="K93" s="13">
        <f>'Monthly Arrest - 60+'!Q93</f>
        <v>0</v>
      </c>
      <c r="L93" s="13">
        <f>'Monthly Arrest - 60+'!R93</f>
        <v>0</v>
      </c>
      <c r="M93" s="13">
        <f>'Monthly Arrest - 60+'!S93</f>
        <v>0</v>
      </c>
      <c r="N93" s="13">
        <f>'Monthly Arrest - 60+'!T93</f>
        <v>0</v>
      </c>
      <c r="O93" s="13">
        <f>'Monthly Arrest - 60+'!U93</f>
        <v>0</v>
      </c>
      <c r="P93" s="14">
        <f t="shared" ref="P93:P108" si="20">SUM(J93:O93)</f>
        <v>0</v>
      </c>
      <c r="Q93" s="35"/>
      <c r="R93" s="15">
        <f>SUM(C93:P93)+SUM('[1]Arrest 25 - 59'!C87:I87)+SUM('[1]Arrest 18 - 24'!C87:I87)+SUM('[1]Arrest - under 18'!C87:H87)</f>
        <v>0</v>
      </c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</row>
    <row r="94" spans="1:39" s="37" customFormat="1" x14ac:dyDescent="0.25">
      <c r="A94" s="16"/>
      <c r="B94" s="38" t="s">
        <v>6</v>
      </c>
      <c r="C94" s="18">
        <f>'Monthly Arrest - 60+'!C94</f>
        <v>0</v>
      </c>
      <c r="D94" s="18">
        <f>'Monthly Arrest - 60+'!D94</f>
        <v>0</v>
      </c>
      <c r="E94" s="18">
        <f>'Monthly Arrest - 60+'!E94</f>
        <v>0</v>
      </c>
      <c r="F94" s="18">
        <f>'Monthly Arrest - 60+'!F94</f>
        <v>0</v>
      </c>
      <c r="G94" s="18">
        <f>'Monthly Arrest - 60+'!G94</f>
        <v>0</v>
      </c>
      <c r="H94" s="18">
        <f>'Monthly Arrest - 60+'!H94</f>
        <v>0</v>
      </c>
      <c r="I94" s="19">
        <f t="shared" si="19"/>
        <v>0</v>
      </c>
      <c r="J94" s="18">
        <f>'Monthly Arrest - 60+'!P94</f>
        <v>0</v>
      </c>
      <c r="K94" s="18">
        <f>'Monthly Arrest - 60+'!Q94</f>
        <v>0</v>
      </c>
      <c r="L94" s="18">
        <f>'Monthly Arrest - 60+'!R94</f>
        <v>0</v>
      </c>
      <c r="M94" s="18">
        <f>'Monthly Arrest - 60+'!S94</f>
        <v>0</v>
      </c>
      <c r="N94" s="18">
        <f>'Monthly Arrest - 60+'!T94</f>
        <v>0</v>
      </c>
      <c r="O94" s="18">
        <f>'Monthly Arrest - 60+'!U94</f>
        <v>0</v>
      </c>
      <c r="P94" s="19">
        <f t="shared" si="20"/>
        <v>0</v>
      </c>
      <c r="Q94" s="35"/>
      <c r="R94" s="20">
        <f>SUM(C94:P94)+SUM('[1]Arrest 25 - 59'!C88:I88)+SUM('[1]Arrest 18 - 24'!C88:I88)+SUM('[1]Arrest - under 18'!C88:H88)</f>
        <v>0</v>
      </c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</row>
    <row r="95" spans="1:39" s="37" customFormat="1" x14ac:dyDescent="0.25">
      <c r="A95" s="21" t="s">
        <v>49</v>
      </c>
      <c r="B95" s="39" t="s">
        <v>5</v>
      </c>
      <c r="C95" s="23">
        <f>'Monthly Arrest - 60+'!C95</f>
        <v>1</v>
      </c>
      <c r="D95" s="23">
        <f>'Monthly Arrest - 60+'!D95</f>
        <v>0</v>
      </c>
      <c r="E95" s="23">
        <f>'Monthly Arrest - 60+'!E95</f>
        <v>0</v>
      </c>
      <c r="F95" s="23">
        <f>'Monthly Arrest - 60+'!F95</f>
        <v>0</v>
      </c>
      <c r="G95" s="23">
        <f>'Monthly Arrest - 60+'!G95</f>
        <v>0</v>
      </c>
      <c r="H95" s="23">
        <f>'Monthly Arrest - 60+'!H95</f>
        <v>0</v>
      </c>
      <c r="I95" s="24">
        <f t="shared" si="19"/>
        <v>1</v>
      </c>
      <c r="J95" s="23">
        <f>'Monthly Arrest - 60+'!P95</f>
        <v>0</v>
      </c>
      <c r="K95" s="23">
        <f>'Monthly Arrest - 60+'!Q95</f>
        <v>0</v>
      </c>
      <c r="L95" s="23">
        <f>'Monthly Arrest - 60+'!R95</f>
        <v>0</v>
      </c>
      <c r="M95" s="23">
        <f>'Monthly Arrest - 60+'!S95</f>
        <v>0</v>
      </c>
      <c r="N95" s="23">
        <f>'Monthly Arrest - 60+'!T95</f>
        <v>0</v>
      </c>
      <c r="O95" s="23">
        <f>'Monthly Arrest - 60+'!U95</f>
        <v>0</v>
      </c>
      <c r="P95" s="24">
        <f t="shared" si="20"/>
        <v>0</v>
      </c>
      <c r="Q95" s="35"/>
      <c r="R95" s="20">
        <f>SUM(C95:P95)+SUM('[1]Arrest 25 - 59'!C89:I89)+SUM('[1]Arrest 18 - 24'!C89:I89)+SUM('[1]Arrest - under 18'!C89:H89)</f>
        <v>2</v>
      </c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</row>
    <row r="96" spans="1:39" s="37" customFormat="1" x14ac:dyDescent="0.25">
      <c r="A96" s="16"/>
      <c r="B96" s="38" t="s">
        <v>6</v>
      </c>
      <c r="C96" s="18">
        <f>'Monthly Arrest - 60+'!C96</f>
        <v>0</v>
      </c>
      <c r="D96" s="18">
        <f>'Monthly Arrest - 60+'!D96</f>
        <v>0</v>
      </c>
      <c r="E96" s="18">
        <f>'Monthly Arrest - 60+'!E96</f>
        <v>0</v>
      </c>
      <c r="F96" s="18">
        <f>'Monthly Arrest - 60+'!F96</f>
        <v>0</v>
      </c>
      <c r="G96" s="18">
        <f>'Monthly Arrest - 60+'!G96</f>
        <v>0</v>
      </c>
      <c r="H96" s="18">
        <f>'Monthly Arrest - 60+'!H96</f>
        <v>0</v>
      </c>
      <c r="I96" s="19">
        <f t="shared" si="19"/>
        <v>0</v>
      </c>
      <c r="J96" s="18">
        <f>'Monthly Arrest - 60+'!P96</f>
        <v>0</v>
      </c>
      <c r="K96" s="18">
        <f>'Monthly Arrest - 60+'!Q96</f>
        <v>2</v>
      </c>
      <c r="L96" s="18">
        <f>'Monthly Arrest - 60+'!R96</f>
        <v>0</v>
      </c>
      <c r="M96" s="18">
        <f>'Monthly Arrest - 60+'!S96</f>
        <v>0</v>
      </c>
      <c r="N96" s="18">
        <f>'Monthly Arrest - 60+'!T96</f>
        <v>0</v>
      </c>
      <c r="O96" s="18">
        <f>'Monthly Arrest - 60+'!U96</f>
        <v>0</v>
      </c>
      <c r="P96" s="19">
        <f t="shared" si="20"/>
        <v>2</v>
      </c>
      <c r="Q96" s="35"/>
      <c r="R96" s="20">
        <f>SUM(C96:P96)+SUM('[1]Arrest 25 - 59'!C90:I90)+SUM('[1]Arrest 18 - 24'!C90:I90)+SUM('[1]Arrest - under 18'!C90:H90)</f>
        <v>4</v>
      </c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</row>
    <row r="97" spans="1:39" s="37" customFormat="1" x14ac:dyDescent="0.25">
      <c r="A97" s="21" t="s">
        <v>50</v>
      </c>
      <c r="B97" s="39" t="s">
        <v>5</v>
      </c>
      <c r="C97" s="23">
        <f>'Monthly Arrest - 60+'!C97</f>
        <v>0</v>
      </c>
      <c r="D97" s="23">
        <f>'Monthly Arrest - 60+'!D97</f>
        <v>0</v>
      </c>
      <c r="E97" s="23">
        <f>'Monthly Arrest - 60+'!E97</f>
        <v>0</v>
      </c>
      <c r="F97" s="23">
        <f>'Monthly Arrest - 60+'!F97</f>
        <v>0</v>
      </c>
      <c r="G97" s="23">
        <f>'Monthly Arrest - 60+'!G97</f>
        <v>0</v>
      </c>
      <c r="H97" s="23">
        <f>'Monthly Arrest - 60+'!H97</f>
        <v>0</v>
      </c>
      <c r="I97" s="24">
        <f t="shared" si="19"/>
        <v>0</v>
      </c>
      <c r="J97" s="23">
        <f>'Monthly Arrest - 60+'!P97</f>
        <v>0</v>
      </c>
      <c r="K97" s="23">
        <f>'Monthly Arrest - 60+'!Q97</f>
        <v>0</v>
      </c>
      <c r="L97" s="23">
        <f>'Monthly Arrest - 60+'!R97</f>
        <v>0</v>
      </c>
      <c r="M97" s="23">
        <f>'Monthly Arrest - 60+'!S97</f>
        <v>0</v>
      </c>
      <c r="N97" s="23">
        <f>'Monthly Arrest - 60+'!T97</f>
        <v>0</v>
      </c>
      <c r="O97" s="23">
        <f>'Monthly Arrest - 60+'!U97</f>
        <v>0</v>
      </c>
      <c r="P97" s="24">
        <f t="shared" si="20"/>
        <v>0</v>
      </c>
      <c r="Q97" s="35"/>
      <c r="R97" s="20">
        <f>SUM(C97:P97)+SUM('[1]Arrest 25 - 59'!C91:I91)+SUM('[1]Arrest 18 - 24'!C91:I91)+SUM('[1]Arrest - under 18'!C91:H91)</f>
        <v>0</v>
      </c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</row>
    <row r="98" spans="1:39" s="37" customFormat="1" x14ac:dyDescent="0.25">
      <c r="A98" s="16"/>
      <c r="B98" s="38" t="s">
        <v>6</v>
      </c>
      <c r="C98" s="18">
        <f>'Monthly Arrest - 60+'!C98</f>
        <v>0</v>
      </c>
      <c r="D98" s="18">
        <f>'Monthly Arrest - 60+'!D98</f>
        <v>0</v>
      </c>
      <c r="E98" s="18">
        <f>'Monthly Arrest - 60+'!E98</f>
        <v>0</v>
      </c>
      <c r="F98" s="18">
        <f>'Monthly Arrest - 60+'!F98</f>
        <v>0</v>
      </c>
      <c r="G98" s="18">
        <f>'Monthly Arrest - 60+'!G98</f>
        <v>0</v>
      </c>
      <c r="H98" s="18">
        <f>'Monthly Arrest - 60+'!H98</f>
        <v>0</v>
      </c>
      <c r="I98" s="19">
        <f t="shared" si="19"/>
        <v>0</v>
      </c>
      <c r="J98" s="18">
        <f>'Monthly Arrest - 60+'!P98</f>
        <v>0</v>
      </c>
      <c r="K98" s="18">
        <f>'Monthly Arrest - 60+'!Q98</f>
        <v>0</v>
      </c>
      <c r="L98" s="18">
        <f>'Monthly Arrest - 60+'!R98</f>
        <v>0</v>
      </c>
      <c r="M98" s="18">
        <f>'Monthly Arrest - 60+'!S98</f>
        <v>0</v>
      </c>
      <c r="N98" s="18">
        <f>'Monthly Arrest - 60+'!T98</f>
        <v>0</v>
      </c>
      <c r="O98" s="18">
        <f>'Monthly Arrest - 60+'!U98</f>
        <v>0</v>
      </c>
      <c r="P98" s="19">
        <f t="shared" si="20"/>
        <v>0</v>
      </c>
      <c r="Q98" s="35"/>
      <c r="R98" s="20">
        <f>SUM(C98:P98)+SUM('[1]Arrest 25 - 59'!C92:I92)+SUM('[1]Arrest 18 - 24'!C92:I92)+SUM('[1]Arrest - under 18'!C92:H92)</f>
        <v>0</v>
      </c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</row>
    <row r="99" spans="1:39" s="37" customFormat="1" x14ac:dyDescent="0.25">
      <c r="A99" s="21" t="s">
        <v>51</v>
      </c>
      <c r="B99" s="39" t="s">
        <v>5</v>
      </c>
      <c r="C99" s="23">
        <f>'Monthly Arrest - 60+'!C99</f>
        <v>0</v>
      </c>
      <c r="D99" s="23">
        <f>'Monthly Arrest - 60+'!D99</f>
        <v>0</v>
      </c>
      <c r="E99" s="23">
        <f>'Monthly Arrest - 60+'!E99</f>
        <v>0</v>
      </c>
      <c r="F99" s="23">
        <f>'Monthly Arrest - 60+'!F99</f>
        <v>0</v>
      </c>
      <c r="G99" s="23">
        <f>'Monthly Arrest - 60+'!G99</f>
        <v>0</v>
      </c>
      <c r="H99" s="23">
        <f>'Monthly Arrest - 60+'!H99</f>
        <v>0</v>
      </c>
      <c r="I99" s="24">
        <f t="shared" si="19"/>
        <v>0</v>
      </c>
      <c r="J99" s="23">
        <f>'Monthly Arrest - 60+'!P99</f>
        <v>0</v>
      </c>
      <c r="K99" s="23">
        <f>'Monthly Arrest - 60+'!Q99</f>
        <v>0</v>
      </c>
      <c r="L99" s="23">
        <f>'Monthly Arrest - 60+'!R99</f>
        <v>0</v>
      </c>
      <c r="M99" s="23">
        <f>'Monthly Arrest - 60+'!S99</f>
        <v>0</v>
      </c>
      <c r="N99" s="23">
        <f>'Monthly Arrest - 60+'!T99</f>
        <v>0</v>
      </c>
      <c r="O99" s="23">
        <f>'Monthly Arrest - 60+'!U99</f>
        <v>0</v>
      </c>
      <c r="P99" s="24">
        <f t="shared" si="20"/>
        <v>0</v>
      </c>
      <c r="Q99" s="35"/>
      <c r="R99" s="20">
        <f>SUM(C99:P99)+SUM('[1]Arrest 25 - 59'!C93:I93)+SUM('[1]Arrest 18 - 24'!C93:I93)+SUM('[1]Arrest - under 18'!C93:H93)</f>
        <v>0</v>
      </c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</row>
    <row r="100" spans="1:39" s="36" customFormat="1" x14ac:dyDescent="0.25">
      <c r="A100" s="16"/>
      <c r="B100" s="38" t="s">
        <v>6</v>
      </c>
      <c r="C100" s="18">
        <f>'Monthly Arrest - 60+'!C100</f>
        <v>0</v>
      </c>
      <c r="D100" s="18">
        <f>'Monthly Arrest - 60+'!D100</f>
        <v>0</v>
      </c>
      <c r="E100" s="18">
        <f>'Monthly Arrest - 60+'!E100</f>
        <v>0</v>
      </c>
      <c r="F100" s="18">
        <f>'Monthly Arrest - 60+'!F100</f>
        <v>0</v>
      </c>
      <c r="G100" s="18">
        <f>'Monthly Arrest - 60+'!G100</f>
        <v>0</v>
      </c>
      <c r="H100" s="18">
        <f>'Monthly Arrest - 60+'!H100</f>
        <v>0</v>
      </c>
      <c r="I100" s="19">
        <f t="shared" si="19"/>
        <v>0</v>
      </c>
      <c r="J100" s="18">
        <f>'Monthly Arrest - 60+'!P100</f>
        <v>0</v>
      </c>
      <c r="K100" s="18">
        <f>'Monthly Arrest - 60+'!Q100</f>
        <v>0</v>
      </c>
      <c r="L100" s="18">
        <f>'Monthly Arrest - 60+'!R100</f>
        <v>0</v>
      </c>
      <c r="M100" s="18">
        <f>'Monthly Arrest - 60+'!S100</f>
        <v>0</v>
      </c>
      <c r="N100" s="18">
        <f>'Monthly Arrest - 60+'!T100</f>
        <v>0</v>
      </c>
      <c r="O100" s="18">
        <f>'Monthly Arrest - 60+'!U100</f>
        <v>0</v>
      </c>
      <c r="P100" s="19">
        <f t="shared" si="20"/>
        <v>0</v>
      </c>
      <c r="Q100" s="35"/>
      <c r="R100" s="20">
        <f>SUM(C100:P100)+SUM('[1]Arrest 25 - 59'!C94:I94)+SUM('[1]Arrest 18 - 24'!C94:I94)+SUM('[1]Arrest - under 18'!C94:H94)</f>
        <v>0</v>
      </c>
    </row>
    <row r="101" spans="1:39" s="36" customFormat="1" x14ac:dyDescent="0.25">
      <c r="A101" s="21" t="s">
        <v>52</v>
      </c>
      <c r="B101" s="39" t="s">
        <v>5</v>
      </c>
      <c r="C101" s="23">
        <f>'Monthly Arrest - 60+'!C101</f>
        <v>0</v>
      </c>
      <c r="D101" s="23">
        <f>'Monthly Arrest - 60+'!D101</f>
        <v>0</v>
      </c>
      <c r="E101" s="23">
        <f>'Monthly Arrest - 60+'!E101</f>
        <v>0</v>
      </c>
      <c r="F101" s="23">
        <f>'Monthly Arrest - 60+'!F101</f>
        <v>0</v>
      </c>
      <c r="G101" s="23">
        <f>'Monthly Arrest - 60+'!G101</f>
        <v>0</v>
      </c>
      <c r="H101" s="23">
        <f>'Monthly Arrest - 60+'!H101</f>
        <v>0</v>
      </c>
      <c r="I101" s="24">
        <f t="shared" si="19"/>
        <v>0</v>
      </c>
      <c r="J101" s="23">
        <f>'Monthly Arrest - 60+'!P101</f>
        <v>0</v>
      </c>
      <c r="K101" s="23">
        <f>'Monthly Arrest - 60+'!Q101</f>
        <v>0</v>
      </c>
      <c r="L101" s="23">
        <f>'Monthly Arrest - 60+'!R101</f>
        <v>0</v>
      </c>
      <c r="M101" s="23">
        <f>'Monthly Arrest - 60+'!S101</f>
        <v>0</v>
      </c>
      <c r="N101" s="23">
        <f>'Monthly Arrest - 60+'!T101</f>
        <v>0</v>
      </c>
      <c r="O101" s="23">
        <f>'Monthly Arrest - 60+'!U101</f>
        <v>0</v>
      </c>
      <c r="P101" s="24">
        <f t="shared" si="20"/>
        <v>0</v>
      </c>
      <c r="Q101" s="35"/>
      <c r="R101" s="20">
        <f>SUM(C101:P101)+SUM('[1]Arrest 25 - 59'!C95:I95)+SUM('[1]Arrest 18 - 24'!C95:I95)+SUM('[1]Arrest - under 18'!C95:H95)</f>
        <v>0</v>
      </c>
    </row>
    <row r="102" spans="1:39" s="36" customFormat="1" x14ac:dyDescent="0.25">
      <c r="A102" s="16"/>
      <c r="B102" s="38" t="s">
        <v>6</v>
      </c>
      <c r="C102" s="18">
        <f>'Monthly Arrest - 60+'!C102</f>
        <v>0</v>
      </c>
      <c r="D102" s="18">
        <f>'Monthly Arrest - 60+'!D102</f>
        <v>0</v>
      </c>
      <c r="E102" s="18">
        <f>'Monthly Arrest - 60+'!E102</f>
        <v>0</v>
      </c>
      <c r="F102" s="18">
        <f>'Monthly Arrest - 60+'!F102</f>
        <v>0</v>
      </c>
      <c r="G102" s="18">
        <f>'Monthly Arrest - 60+'!G102</f>
        <v>0</v>
      </c>
      <c r="H102" s="18">
        <f>'Monthly Arrest - 60+'!H102</f>
        <v>0</v>
      </c>
      <c r="I102" s="19">
        <f t="shared" si="19"/>
        <v>0</v>
      </c>
      <c r="J102" s="18">
        <f>'Monthly Arrest - 60+'!P102</f>
        <v>0</v>
      </c>
      <c r="K102" s="18">
        <f>'Monthly Arrest - 60+'!Q102</f>
        <v>0</v>
      </c>
      <c r="L102" s="18">
        <f>'Monthly Arrest - 60+'!R102</f>
        <v>0</v>
      </c>
      <c r="M102" s="18">
        <f>'Monthly Arrest - 60+'!S102</f>
        <v>0</v>
      </c>
      <c r="N102" s="18">
        <f>'Monthly Arrest - 60+'!T102</f>
        <v>0</v>
      </c>
      <c r="O102" s="18">
        <f>'Monthly Arrest - 60+'!U102</f>
        <v>1</v>
      </c>
      <c r="P102" s="19">
        <f t="shared" si="20"/>
        <v>1</v>
      </c>
      <c r="Q102" s="35"/>
      <c r="R102" s="20">
        <f>SUM(C102:P102)+SUM('[1]Arrest 25 - 59'!C96:I96)+SUM('[1]Arrest 18 - 24'!C96:I96)+SUM('[1]Arrest - under 18'!C96:H96)</f>
        <v>2</v>
      </c>
    </row>
    <row r="103" spans="1:39" s="36" customFormat="1" x14ac:dyDescent="0.25">
      <c r="A103" s="21" t="s">
        <v>53</v>
      </c>
      <c r="B103" s="39" t="s">
        <v>5</v>
      </c>
      <c r="C103" s="23">
        <f>'Monthly Arrest - 60+'!C103</f>
        <v>0</v>
      </c>
      <c r="D103" s="23">
        <f>'Monthly Arrest - 60+'!D103</f>
        <v>0</v>
      </c>
      <c r="E103" s="23">
        <f>'Monthly Arrest - 60+'!E103</f>
        <v>0</v>
      </c>
      <c r="F103" s="23">
        <f>'Monthly Arrest - 60+'!F103</f>
        <v>0</v>
      </c>
      <c r="G103" s="23">
        <f>'Monthly Arrest - 60+'!G103</f>
        <v>0</v>
      </c>
      <c r="H103" s="23">
        <f>'Monthly Arrest - 60+'!H103</f>
        <v>0</v>
      </c>
      <c r="I103" s="24">
        <f t="shared" si="19"/>
        <v>0</v>
      </c>
      <c r="J103" s="23">
        <f>'Monthly Arrest - 60+'!P103</f>
        <v>0</v>
      </c>
      <c r="K103" s="23">
        <f>'Monthly Arrest - 60+'!Q103</f>
        <v>0</v>
      </c>
      <c r="L103" s="23">
        <f>'Monthly Arrest - 60+'!R103</f>
        <v>0</v>
      </c>
      <c r="M103" s="23">
        <f>'Monthly Arrest - 60+'!S103</f>
        <v>0</v>
      </c>
      <c r="N103" s="23">
        <f>'Monthly Arrest - 60+'!T103</f>
        <v>0</v>
      </c>
      <c r="O103" s="23">
        <f>'Monthly Arrest - 60+'!U103</f>
        <v>0</v>
      </c>
      <c r="P103" s="24">
        <f t="shared" si="20"/>
        <v>0</v>
      </c>
      <c r="Q103" s="35"/>
      <c r="R103" s="20">
        <f>SUM(C103:P103)+SUM('[1]Arrest 25 - 59'!C97:I97)+SUM('[1]Arrest 18 - 24'!C97:I97)+SUM('[1]Arrest - under 18'!C97:H97)</f>
        <v>0</v>
      </c>
    </row>
    <row r="104" spans="1:39" s="36" customFormat="1" x14ac:dyDescent="0.25">
      <c r="A104" s="16"/>
      <c r="B104" s="38" t="s">
        <v>6</v>
      </c>
      <c r="C104" s="18">
        <f>'Monthly Arrest - 60+'!C104</f>
        <v>0</v>
      </c>
      <c r="D104" s="18">
        <f>'Monthly Arrest - 60+'!D104</f>
        <v>0</v>
      </c>
      <c r="E104" s="18">
        <f>'Monthly Arrest - 60+'!E104</f>
        <v>0</v>
      </c>
      <c r="F104" s="18">
        <f>'Monthly Arrest - 60+'!F104</f>
        <v>0</v>
      </c>
      <c r="G104" s="18">
        <f>'Monthly Arrest - 60+'!G104</f>
        <v>0</v>
      </c>
      <c r="H104" s="18">
        <f>'Monthly Arrest - 60+'!H104</f>
        <v>0</v>
      </c>
      <c r="I104" s="19">
        <f t="shared" si="19"/>
        <v>0</v>
      </c>
      <c r="J104" s="18">
        <f>'Monthly Arrest - 60+'!P104</f>
        <v>0</v>
      </c>
      <c r="K104" s="18">
        <f>'Monthly Arrest - 60+'!Q104</f>
        <v>0</v>
      </c>
      <c r="L104" s="18">
        <f>'Monthly Arrest - 60+'!R104</f>
        <v>0</v>
      </c>
      <c r="M104" s="18">
        <f>'Monthly Arrest - 60+'!S104</f>
        <v>0</v>
      </c>
      <c r="N104" s="18">
        <f>'Monthly Arrest - 60+'!T104</f>
        <v>0</v>
      </c>
      <c r="O104" s="18">
        <f>'Monthly Arrest - 60+'!U104</f>
        <v>0</v>
      </c>
      <c r="P104" s="19">
        <f t="shared" si="20"/>
        <v>0</v>
      </c>
      <c r="Q104" s="35"/>
      <c r="R104" s="20">
        <f>SUM(C104:P104)+SUM('[1]Arrest 25 - 59'!C98:I98)+SUM('[1]Arrest 18 - 24'!C98:I98)+SUM('[1]Arrest - under 18'!C98:H98)</f>
        <v>0</v>
      </c>
    </row>
    <row r="105" spans="1:39" s="36" customFormat="1" x14ac:dyDescent="0.25">
      <c r="A105" s="21" t="s">
        <v>54</v>
      </c>
      <c r="B105" s="39" t="s">
        <v>5</v>
      </c>
      <c r="C105" s="23">
        <f>'Monthly Arrest - 60+'!C105</f>
        <v>2</v>
      </c>
      <c r="D105" s="23">
        <f>'Monthly Arrest - 60+'!D105</f>
        <v>4</v>
      </c>
      <c r="E105" s="23">
        <f>'Monthly Arrest - 60+'!E105</f>
        <v>2</v>
      </c>
      <c r="F105" s="23">
        <f>'Monthly Arrest - 60+'!F105</f>
        <v>6</v>
      </c>
      <c r="G105" s="23">
        <f>'Monthly Arrest - 60+'!G105</f>
        <v>4</v>
      </c>
      <c r="H105" s="23">
        <f>'Monthly Arrest - 60+'!H105</f>
        <v>2</v>
      </c>
      <c r="I105" s="24">
        <f t="shared" si="19"/>
        <v>20</v>
      </c>
      <c r="J105" s="23">
        <f>'Monthly Arrest - 60+'!P105</f>
        <v>6</v>
      </c>
      <c r="K105" s="23">
        <f>'Monthly Arrest - 60+'!Q105</f>
        <v>2</v>
      </c>
      <c r="L105" s="23">
        <f>'Monthly Arrest - 60+'!R105</f>
        <v>1</v>
      </c>
      <c r="M105" s="23">
        <f>'Monthly Arrest - 60+'!S105</f>
        <v>1</v>
      </c>
      <c r="N105" s="23">
        <f>'Monthly Arrest - 60+'!T105</f>
        <v>1</v>
      </c>
      <c r="O105" s="23">
        <f>'Monthly Arrest - 60+'!U105</f>
        <v>2</v>
      </c>
      <c r="P105" s="24">
        <f t="shared" si="20"/>
        <v>13</v>
      </c>
      <c r="Q105" s="35"/>
      <c r="R105" s="20">
        <f>SUM(C105:P105)+SUM('[1]Arrest 25 - 59'!C99:I99)+SUM('[1]Arrest 18 - 24'!C99:I99)+SUM('[1]Arrest - under 18'!C99:H99)</f>
        <v>66</v>
      </c>
    </row>
    <row r="106" spans="1:39" s="36" customFormat="1" x14ac:dyDescent="0.25">
      <c r="A106" s="16"/>
      <c r="B106" s="38" t="s">
        <v>6</v>
      </c>
      <c r="C106" s="18">
        <f>'Monthly Arrest - 60+'!C106</f>
        <v>1</v>
      </c>
      <c r="D106" s="18">
        <f>'Monthly Arrest - 60+'!D106</f>
        <v>1</v>
      </c>
      <c r="E106" s="18">
        <f>'Monthly Arrest - 60+'!E106</f>
        <v>1</v>
      </c>
      <c r="F106" s="18">
        <f>'Monthly Arrest - 60+'!F106</f>
        <v>1</v>
      </c>
      <c r="G106" s="18">
        <f>'Monthly Arrest - 60+'!G106</f>
        <v>0</v>
      </c>
      <c r="H106" s="18">
        <f>'Monthly Arrest - 60+'!H106</f>
        <v>0</v>
      </c>
      <c r="I106" s="19">
        <f t="shared" si="19"/>
        <v>4</v>
      </c>
      <c r="J106" s="18">
        <f>'Monthly Arrest - 60+'!P106</f>
        <v>0</v>
      </c>
      <c r="K106" s="18">
        <f>'Monthly Arrest - 60+'!Q106</f>
        <v>0</v>
      </c>
      <c r="L106" s="18">
        <f>'Monthly Arrest - 60+'!R106</f>
        <v>1</v>
      </c>
      <c r="M106" s="18">
        <f>'Monthly Arrest - 60+'!S106</f>
        <v>0</v>
      </c>
      <c r="N106" s="18">
        <f>'Monthly Arrest - 60+'!T106</f>
        <v>2</v>
      </c>
      <c r="O106" s="18">
        <f>'Monthly Arrest - 60+'!U106</f>
        <v>1</v>
      </c>
      <c r="P106" s="19">
        <f t="shared" si="20"/>
        <v>4</v>
      </c>
      <c r="Q106" s="35"/>
      <c r="R106" s="20">
        <f>SUM(C106:P106)+SUM('[1]Arrest 25 - 59'!C100:I100)+SUM('[1]Arrest 18 - 24'!C100:I100)+SUM('[1]Arrest - under 18'!C100:H100)</f>
        <v>16</v>
      </c>
    </row>
    <row r="107" spans="1:39" s="36" customFormat="1" x14ac:dyDescent="0.25">
      <c r="A107" s="21" t="s">
        <v>55</v>
      </c>
      <c r="B107" s="39" t="s">
        <v>5</v>
      </c>
      <c r="C107" s="23">
        <f>'Monthly Arrest - 60+'!C107</f>
        <v>0</v>
      </c>
      <c r="D107" s="23">
        <f>'Monthly Arrest - 60+'!D107</f>
        <v>0</v>
      </c>
      <c r="E107" s="23">
        <f>'Monthly Arrest - 60+'!E107</f>
        <v>0</v>
      </c>
      <c r="F107" s="23">
        <f>'Monthly Arrest - 60+'!F107</f>
        <v>0</v>
      </c>
      <c r="G107" s="23">
        <f>'Monthly Arrest - 60+'!G107</f>
        <v>0</v>
      </c>
      <c r="H107" s="23">
        <f>'Monthly Arrest - 60+'!H107</f>
        <v>0</v>
      </c>
      <c r="I107" s="24">
        <f t="shared" si="19"/>
        <v>0</v>
      </c>
      <c r="J107" s="23">
        <f>'Monthly Arrest - 60+'!P107</f>
        <v>0</v>
      </c>
      <c r="K107" s="23">
        <f>'Monthly Arrest - 60+'!Q107</f>
        <v>0</v>
      </c>
      <c r="L107" s="23">
        <f>'Monthly Arrest - 60+'!R107</f>
        <v>0</v>
      </c>
      <c r="M107" s="23">
        <f>'Monthly Arrest - 60+'!S107</f>
        <v>0</v>
      </c>
      <c r="N107" s="23">
        <f>'Monthly Arrest - 60+'!T107</f>
        <v>0</v>
      </c>
      <c r="O107" s="23">
        <f>'Monthly Arrest - 60+'!U107</f>
        <v>0</v>
      </c>
      <c r="P107" s="24">
        <f t="shared" si="20"/>
        <v>0</v>
      </c>
      <c r="Q107" s="35"/>
      <c r="R107" s="20">
        <f>SUM(C107:P107)+SUM('[1]Arrest 25 - 59'!C101:I101)+SUM('[1]Arrest 18 - 24'!C101:I101)+SUM('[1]Arrest - under 18'!C101:H101)</f>
        <v>0</v>
      </c>
    </row>
    <row r="108" spans="1:39" s="36" customFormat="1" ht="15.75" thickBot="1" x14ac:dyDescent="0.3">
      <c r="A108" s="25"/>
      <c r="B108" s="40" t="s">
        <v>6</v>
      </c>
      <c r="C108" s="27">
        <f>'Monthly Arrest - 60+'!C108</f>
        <v>0</v>
      </c>
      <c r="D108" s="27">
        <f>'Monthly Arrest - 60+'!D108</f>
        <v>0</v>
      </c>
      <c r="E108" s="27">
        <f>'Monthly Arrest - 60+'!E108</f>
        <v>0</v>
      </c>
      <c r="F108" s="27">
        <f>'Monthly Arrest - 60+'!F108</f>
        <v>0</v>
      </c>
      <c r="G108" s="27">
        <f>'Monthly Arrest - 60+'!G108</f>
        <v>0</v>
      </c>
      <c r="H108" s="27">
        <f>'Monthly Arrest - 60+'!H108</f>
        <v>0</v>
      </c>
      <c r="I108" s="28">
        <f t="shared" si="19"/>
        <v>0</v>
      </c>
      <c r="J108" s="27">
        <f>'Monthly Arrest - 60+'!P108</f>
        <v>0</v>
      </c>
      <c r="K108" s="27">
        <f>'Monthly Arrest - 60+'!Q108</f>
        <v>0</v>
      </c>
      <c r="L108" s="27">
        <f>'Monthly Arrest - 60+'!R108</f>
        <v>0</v>
      </c>
      <c r="M108" s="27">
        <f>'Monthly Arrest - 60+'!S108</f>
        <v>0</v>
      </c>
      <c r="N108" s="27">
        <f>'Monthly Arrest - 60+'!T108</f>
        <v>0</v>
      </c>
      <c r="O108" s="27">
        <f>'Monthly Arrest - 60+'!U108</f>
        <v>0</v>
      </c>
      <c r="P108" s="28">
        <f t="shared" si="20"/>
        <v>0</v>
      </c>
      <c r="Q108" s="35"/>
      <c r="R108" s="29">
        <f>SUM(C108:P108)+SUM('[1]Arrest 25 - 59'!C102:I102)+SUM('[1]Arrest 18 - 24'!C102:I102)+SUM('[1]Arrest - under 18'!C102:H102)</f>
        <v>0</v>
      </c>
    </row>
    <row r="109" spans="1:39" s="36" customFormat="1" ht="15.75" thickTop="1" x14ac:dyDescent="0.25">
      <c r="A109" s="30" t="s">
        <v>56</v>
      </c>
      <c r="B109" s="31" t="s">
        <v>5</v>
      </c>
      <c r="C109" s="32">
        <f>C93+C95+C97+C99+C101+C103+C105+C107</f>
        <v>3</v>
      </c>
      <c r="D109" s="32">
        <f t="shared" ref="D109:P110" si="21">D93+D95+D97+D99+D101+D103+D105+D107</f>
        <v>4</v>
      </c>
      <c r="E109" s="32">
        <f t="shared" si="21"/>
        <v>2</v>
      </c>
      <c r="F109" s="32">
        <f t="shared" si="21"/>
        <v>6</v>
      </c>
      <c r="G109" s="32">
        <f t="shared" si="21"/>
        <v>4</v>
      </c>
      <c r="H109" s="32">
        <f t="shared" si="21"/>
        <v>2</v>
      </c>
      <c r="I109" s="59">
        <f t="shared" si="21"/>
        <v>21</v>
      </c>
      <c r="J109" s="32">
        <f t="shared" si="21"/>
        <v>6</v>
      </c>
      <c r="K109" s="32">
        <f t="shared" si="21"/>
        <v>2</v>
      </c>
      <c r="L109" s="32">
        <f t="shared" si="21"/>
        <v>1</v>
      </c>
      <c r="M109" s="32">
        <f t="shared" si="21"/>
        <v>1</v>
      </c>
      <c r="N109" s="32">
        <f t="shared" si="21"/>
        <v>1</v>
      </c>
      <c r="O109" s="32">
        <f t="shared" si="21"/>
        <v>2</v>
      </c>
      <c r="P109" s="32">
        <f t="shared" si="21"/>
        <v>13</v>
      </c>
      <c r="Q109" s="35"/>
      <c r="R109" s="9">
        <f>SUM(C109:P109)+SUM('[1]Arrest 25 - 59'!C103:I103)+SUM('[1]Arrest 18 - 24'!C103:I103)+SUM('[1]Arrest - under 18'!C103:H103)</f>
        <v>68</v>
      </c>
    </row>
    <row r="110" spans="1:39" s="36" customFormat="1" x14ac:dyDescent="0.25">
      <c r="A110" s="30"/>
      <c r="B110" s="31" t="s">
        <v>6</v>
      </c>
      <c r="C110" s="32">
        <f>C94+C96+C98+C100+C102+C104+C106+C108</f>
        <v>1</v>
      </c>
      <c r="D110" s="32">
        <f t="shared" si="21"/>
        <v>1</v>
      </c>
      <c r="E110" s="32">
        <f t="shared" si="21"/>
        <v>1</v>
      </c>
      <c r="F110" s="32">
        <f t="shared" si="21"/>
        <v>1</v>
      </c>
      <c r="G110" s="32">
        <f t="shared" si="21"/>
        <v>0</v>
      </c>
      <c r="H110" s="32">
        <f t="shared" si="21"/>
        <v>0</v>
      </c>
      <c r="I110" s="59">
        <f t="shared" si="21"/>
        <v>4</v>
      </c>
      <c r="J110" s="32">
        <f t="shared" si="21"/>
        <v>0</v>
      </c>
      <c r="K110" s="32">
        <f t="shared" si="21"/>
        <v>2</v>
      </c>
      <c r="L110" s="32">
        <f t="shared" si="21"/>
        <v>1</v>
      </c>
      <c r="M110" s="32">
        <f t="shared" si="21"/>
        <v>0</v>
      </c>
      <c r="N110" s="32">
        <f t="shared" si="21"/>
        <v>2</v>
      </c>
      <c r="O110" s="32">
        <f t="shared" si="21"/>
        <v>2</v>
      </c>
      <c r="P110" s="32">
        <f t="shared" si="21"/>
        <v>7</v>
      </c>
      <c r="Q110" s="35"/>
      <c r="R110" s="9">
        <f>SUM(C110:P110)+SUM('[1]Arrest 25 - 59'!C104:I104)+SUM('[1]Arrest 18 - 24'!C104:I104)+SUM('[1]Arrest - under 18'!C104:H104)</f>
        <v>22</v>
      </c>
    </row>
    <row r="111" spans="1:39" s="36" customFormat="1" x14ac:dyDescent="0.25">
      <c r="A111" s="33"/>
      <c r="B111" s="39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35"/>
      <c r="R111" s="56"/>
    </row>
    <row r="112" spans="1:39" s="10" customFormat="1" x14ac:dyDescent="0.25">
      <c r="A112" s="49" t="s">
        <v>57</v>
      </c>
      <c r="B112" s="55"/>
      <c r="C112" s="51" t="s">
        <v>1</v>
      </c>
      <c r="D112" s="51"/>
      <c r="E112" s="51"/>
      <c r="F112" s="51"/>
      <c r="G112" s="51"/>
      <c r="H112" s="51"/>
      <c r="I112" s="51"/>
      <c r="J112" s="51" t="s">
        <v>2</v>
      </c>
      <c r="K112" s="51"/>
      <c r="L112" s="51"/>
      <c r="M112" s="51"/>
      <c r="N112" s="51"/>
      <c r="O112" s="51"/>
      <c r="P112" s="51"/>
      <c r="Q112" s="8"/>
      <c r="R112" s="9" t="s">
        <v>3</v>
      </c>
    </row>
    <row r="113" spans="1:39" s="10" customFormat="1" ht="15.75" thickBot="1" x14ac:dyDescent="0.3">
      <c r="A113" s="5"/>
      <c r="B113" s="6"/>
      <c r="C113" s="7" t="s">
        <v>66</v>
      </c>
      <c r="D113" s="7" t="s">
        <v>67</v>
      </c>
      <c r="E113" s="7" t="s">
        <v>68</v>
      </c>
      <c r="F113" s="7" t="s">
        <v>69</v>
      </c>
      <c r="G113" s="7" t="s">
        <v>68</v>
      </c>
      <c r="H113" s="7" t="s">
        <v>66</v>
      </c>
      <c r="I113" s="7" t="s">
        <v>79</v>
      </c>
      <c r="J113" s="7" t="s">
        <v>66</v>
      </c>
      <c r="K113" s="7" t="s">
        <v>67</v>
      </c>
      <c r="L113" s="7" t="s">
        <v>68</v>
      </c>
      <c r="M113" s="7" t="s">
        <v>69</v>
      </c>
      <c r="N113" s="7" t="s">
        <v>68</v>
      </c>
      <c r="O113" s="7" t="s">
        <v>66</v>
      </c>
      <c r="P113" s="7" t="s">
        <v>79</v>
      </c>
      <c r="Q113" s="8"/>
      <c r="R113" s="9"/>
    </row>
    <row r="114" spans="1:39" s="36" customFormat="1" ht="15.75" thickTop="1" x14ac:dyDescent="0.25">
      <c r="A114" s="11" t="s">
        <v>58</v>
      </c>
      <c r="B114" s="12" t="s">
        <v>5</v>
      </c>
      <c r="C114" s="13">
        <f>'Monthly Arrest - 60+'!C114</f>
        <v>0</v>
      </c>
      <c r="D114" s="13">
        <f>'Monthly Arrest - 60+'!D114</f>
        <v>0</v>
      </c>
      <c r="E114" s="13">
        <f>'Monthly Arrest - 60+'!E114</f>
        <v>0</v>
      </c>
      <c r="F114" s="13">
        <f>'Monthly Arrest - 60+'!F114</f>
        <v>0</v>
      </c>
      <c r="G114" s="13">
        <f>'Monthly Arrest - 60+'!G114</f>
        <v>0</v>
      </c>
      <c r="H114" s="13">
        <f>'Monthly Arrest - 60+'!H114</f>
        <v>0</v>
      </c>
      <c r="I114" s="14">
        <f t="shared" ref="I114:I117" si="22">SUM(C114:H114)</f>
        <v>0</v>
      </c>
      <c r="J114" s="13">
        <f>'Monthly Arrest - 60+'!P114</f>
        <v>0</v>
      </c>
      <c r="K114" s="13">
        <f>'Monthly Arrest - 60+'!Q114</f>
        <v>0</v>
      </c>
      <c r="L114" s="13">
        <f>'Monthly Arrest - 60+'!R114</f>
        <v>0</v>
      </c>
      <c r="M114" s="13">
        <f>'Monthly Arrest - 60+'!S114</f>
        <v>0</v>
      </c>
      <c r="N114" s="13">
        <f>'Monthly Arrest - 60+'!T114</f>
        <v>0</v>
      </c>
      <c r="O114" s="13">
        <f>'Monthly Arrest - 60+'!U114</f>
        <v>0</v>
      </c>
      <c r="P114" s="14">
        <f t="shared" ref="P114:P117" si="23">SUM(J114:O114)</f>
        <v>0</v>
      </c>
      <c r="Q114" s="35"/>
      <c r="R114" s="15">
        <f>SUM(C114:P114)+SUM('[1]Arrest 25 - 59'!C107:I107)+SUM('[1]Arrest 18 - 24'!C107:I107)+SUM('[1]Arrest - under 18'!C107:H107)</f>
        <v>0</v>
      </c>
    </row>
    <row r="115" spans="1:39" s="36" customFormat="1" x14ac:dyDescent="0.25">
      <c r="A115" s="16"/>
      <c r="B115" s="17" t="s">
        <v>6</v>
      </c>
      <c r="C115" s="18">
        <f>'Monthly Arrest - 60+'!C115</f>
        <v>0</v>
      </c>
      <c r="D115" s="18">
        <f>'Monthly Arrest - 60+'!D115</f>
        <v>0</v>
      </c>
      <c r="E115" s="18">
        <f>'Monthly Arrest - 60+'!E115</f>
        <v>0</v>
      </c>
      <c r="F115" s="18">
        <f>'Monthly Arrest - 60+'!F115</f>
        <v>0</v>
      </c>
      <c r="G115" s="18">
        <f>'Monthly Arrest - 60+'!G115</f>
        <v>0</v>
      </c>
      <c r="H115" s="18">
        <f>'Monthly Arrest - 60+'!H115</f>
        <v>0</v>
      </c>
      <c r="I115" s="19">
        <f t="shared" si="22"/>
        <v>0</v>
      </c>
      <c r="J115" s="18">
        <f>'Monthly Arrest - 60+'!P115</f>
        <v>0</v>
      </c>
      <c r="K115" s="18">
        <f>'Monthly Arrest - 60+'!Q115</f>
        <v>0</v>
      </c>
      <c r="L115" s="18">
        <f>'Monthly Arrest - 60+'!R115</f>
        <v>0</v>
      </c>
      <c r="M115" s="18">
        <f>'Monthly Arrest - 60+'!S115</f>
        <v>0</v>
      </c>
      <c r="N115" s="18">
        <f>'Monthly Arrest - 60+'!T115</f>
        <v>0</v>
      </c>
      <c r="O115" s="18">
        <f>'Monthly Arrest - 60+'!U115</f>
        <v>0</v>
      </c>
      <c r="P115" s="19">
        <f t="shared" si="23"/>
        <v>0</v>
      </c>
      <c r="Q115" s="35"/>
      <c r="R115" s="20">
        <f>SUM(C115:P115)+SUM('[1]Arrest 25 - 59'!C108:I108)+SUM('[1]Arrest 18 - 24'!C108:I108)+SUM('[1]Arrest - under 18'!C108:H108)</f>
        <v>0</v>
      </c>
    </row>
    <row r="116" spans="1:39" s="36" customFormat="1" x14ac:dyDescent="0.25">
      <c r="A116" s="21" t="s">
        <v>59</v>
      </c>
      <c r="B116" s="22" t="s">
        <v>5</v>
      </c>
      <c r="C116" s="23">
        <f>'Monthly Arrest - 60+'!C116</f>
        <v>0</v>
      </c>
      <c r="D116" s="23">
        <f>'Monthly Arrest - 60+'!D116</f>
        <v>0</v>
      </c>
      <c r="E116" s="23">
        <f>'Monthly Arrest - 60+'!E116</f>
        <v>0</v>
      </c>
      <c r="F116" s="23">
        <f>'Monthly Arrest - 60+'!F116</f>
        <v>0</v>
      </c>
      <c r="G116" s="23">
        <f>'Monthly Arrest - 60+'!G116</f>
        <v>0</v>
      </c>
      <c r="H116" s="23">
        <f>'Monthly Arrest - 60+'!H116</f>
        <v>0</v>
      </c>
      <c r="I116" s="24">
        <f t="shared" si="22"/>
        <v>0</v>
      </c>
      <c r="J116" s="23">
        <f>'Monthly Arrest - 60+'!P116</f>
        <v>0</v>
      </c>
      <c r="K116" s="23">
        <f>'Monthly Arrest - 60+'!Q116</f>
        <v>0</v>
      </c>
      <c r="L116" s="23">
        <f>'Monthly Arrest - 60+'!R116</f>
        <v>0</v>
      </c>
      <c r="M116" s="23">
        <f>'Monthly Arrest - 60+'!S116</f>
        <v>0</v>
      </c>
      <c r="N116" s="23">
        <f>'Monthly Arrest - 60+'!T116</f>
        <v>0</v>
      </c>
      <c r="O116" s="23">
        <f>'Monthly Arrest - 60+'!U116</f>
        <v>0</v>
      </c>
      <c r="P116" s="24">
        <f t="shared" si="23"/>
        <v>0</v>
      </c>
      <c r="Q116" s="35"/>
      <c r="R116" s="20">
        <f>SUM(C116:P116)+SUM('[1]Arrest 25 - 59'!C109:I109)+SUM('[1]Arrest 18 - 24'!C109:I109)+SUM('[1]Arrest - under 18'!C109:H109)</f>
        <v>0</v>
      </c>
    </row>
    <row r="117" spans="1:39" s="36" customFormat="1" ht="15.75" thickBot="1" x14ac:dyDescent="0.3">
      <c r="A117" s="25"/>
      <c r="B117" s="26" t="s">
        <v>6</v>
      </c>
      <c r="C117" s="27">
        <f>'Monthly Arrest - 60+'!C117</f>
        <v>0</v>
      </c>
      <c r="D117" s="27">
        <f>'Monthly Arrest - 60+'!D117</f>
        <v>0</v>
      </c>
      <c r="E117" s="27">
        <f>'Monthly Arrest - 60+'!E117</f>
        <v>0</v>
      </c>
      <c r="F117" s="27">
        <f>'Monthly Arrest - 60+'!F117</f>
        <v>0</v>
      </c>
      <c r="G117" s="27">
        <f>'Monthly Arrest - 60+'!G117</f>
        <v>0</v>
      </c>
      <c r="H117" s="27">
        <f>'Monthly Arrest - 60+'!H117</f>
        <v>0</v>
      </c>
      <c r="I117" s="28">
        <f t="shared" si="22"/>
        <v>0</v>
      </c>
      <c r="J117" s="27">
        <f>'Monthly Arrest - 60+'!P117</f>
        <v>0</v>
      </c>
      <c r="K117" s="27">
        <f>'Monthly Arrest - 60+'!Q117</f>
        <v>0</v>
      </c>
      <c r="L117" s="27">
        <f>'Monthly Arrest - 60+'!R117</f>
        <v>0</v>
      </c>
      <c r="M117" s="27">
        <f>'Monthly Arrest - 60+'!S117</f>
        <v>0</v>
      </c>
      <c r="N117" s="27">
        <f>'Monthly Arrest - 60+'!T117</f>
        <v>0</v>
      </c>
      <c r="O117" s="27">
        <f>'Monthly Arrest - 60+'!U117</f>
        <v>0</v>
      </c>
      <c r="P117" s="28">
        <f t="shared" si="23"/>
        <v>0</v>
      </c>
      <c r="Q117" s="35"/>
      <c r="R117" s="29">
        <f>SUM(C117:P117)+SUM('[1]Arrest 25 - 59'!C110:I110)+SUM('[1]Arrest 18 - 24'!C110:I110)+SUM('[1]Arrest - under 18'!C110:H110)</f>
        <v>0</v>
      </c>
    </row>
    <row r="118" spans="1:39" ht="15.75" thickTop="1" x14ac:dyDescent="0.25">
      <c r="A118" s="57" t="s">
        <v>60</v>
      </c>
      <c r="B118" s="46" t="s">
        <v>5</v>
      </c>
      <c r="C118" s="43">
        <f>C114+C116</f>
        <v>0</v>
      </c>
      <c r="D118" s="43">
        <f t="shared" ref="D118:P119" si="24">D114+D116</f>
        <v>0</v>
      </c>
      <c r="E118" s="43">
        <f t="shared" si="24"/>
        <v>0</v>
      </c>
      <c r="F118" s="43">
        <f t="shared" si="24"/>
        <v>0</v>
      </c>
      <c r="G118" s="43">
        <f t="shared" si="24"/>
        <v>0</v>
      </c>
      <c r="H118" s="43">
        <f t="shared" si="24"/>
        <v>0</v>
      </c>
      <c r="I118" s="54">
        <f t="shared" si="24"/>
        <v>0</v>
      </c>
      <c r="J118" s="43">
        <f t="shared" si="24"/>
        <v>0</v>
      </c>
      <c r="K118" s="43">
        <f t="shared" si="24"/>
        <v>0</v>
      </c>
      <c r="L118" s="43">
        <f t="shared" si="24"/>
        <v>0</v>
      </c>
      <c r="M118" s="43">
        <f t="shared" si="24"/>
        <v>0</v>
      </c>
      <c r="N118" s="43">
        <f t="shared" si="24"/>
        <v>0</v>
      </c>
      <c r="O118" s="43">
        <f t="shared" si="24"/>
        <v>0</v>
      </c>
      <c r="P118" s="43">
        <f t="shared" si="24"/>
        <v>0</v>
      </c>
      <c r="R118" s="9">
        <f>SUM(C118:P118)+SUM('[1]Arrest 25 - 59'!C111:I111)+SUM('[1]Arrest 18 - 24'!C111:I111)+SUM('[1]Arrest - under 18'!C111:H111)</f>
        <v>0</v>
      </c>
    </row>
    <row r="119" spans="1:39" x14ac:dyDescent="0.25">
      <c r="A119" s="41"/>
      <c r="B119" s="46" t="s">
        <v>6</v>
      </c>
      <c r="C119" s="43">
        <f>C115+C117</f>
        <v>0</v>
      </c>
      <c r="D119" s="43">
        <f t="shared" si="24"/>
        <v>0</v>
      </c>
      <c r="E119" s="43">
        <f t="shared" si="24"/>
        <v>0</v>
      </c>
      <c r="F119" s="43">
        <f t="shared" si="24"/>
        <v>0</v>
      </c>
      <c r="G119" s="43">
        <f t="shared" si="24"/>
        <v>0</v>
      </c>
      <c r="H119" s="43">
        <f t="shared" si="24"/>
        <v>0</v>
      </c>
      <c r="I119" s="54">
        <f t="shared" si="24"/>
        <v>0</v>
      </c>
      <c r="J119" s="43">
        <f t="shared" si="24"/>
        <v>0</v>
      </c>
      <c r="K119" s="43">
        <f t="shared" si="24"/>
        <v>0</v>
      </c>
      <c r="L119" s="43">
        <f t="shared" si="24"/>
        <v>0</v>
      </c>
      <c r="M119" s="43">
        <f t="shared" si="24"/>
        <v>0</v>
      </c>
      <c r="N119" s="43">
        <f t="shared" si="24"/>
        <v>0</v>
      </c>
      <c r="O119" s="43">
        <f t="shared" si="24"/>
        <v>0</v>
      </c>
      <c r="P119" s="43">
        <f t="shared" si="24"/>
        <v>0</v>
      </c>
      <c r="R119" s="9">
        <f>SUM(C119:P119)+SUM('[1]Arrest 25 - 59'!C112:I112)+SUM('[1]Arrest 18 - 24'!C112:I112)+SUM('[1]Arrest - under 18'!C112:H112)</f>
        <v>0</v>
      </c>
    </row>
    <row r="120" spans="1:39" s="3" customFormat="1" x14ac:dyDescent="0.25">
      <c r="A120" s="44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R120" s="4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</sheetData>
  <pageMargins left="0.7" right="0.7" top="0.75" bottom="0.75" header="0.3" footer="0.3"/>
  <pageSetup scale="71" orientation="portrait" r:id="rId1"/>
  <headerFooter>
    <oddHeader>&amp;C2017 Adult Arrests
60+ Years of Age</oddHeader>
  </headerFooter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M120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7.5703125" style="58" customWidth="1"/>
    <col min="2" max="2" width="9.140625" style="2"/>
    <col min="3" max="16" width="10.140625" style="3" customWidth="1"/>
    <col min="17" max="17" width="9.140625" style="3"/>
    <col min="18" max="18" width="9.140625" style="4"/>
    <col min="19" max="16384" width="9.140625" style="2"/>
  </cols>
  <sheetData>
    <row r="1" spans="1:18" ht="15.75" x14ac:dyDescent="0.25">
      <c r="A1" s="73" t="s">
        <v>84</v>
      </c>
    </row>
    <row r="2" spans="1:18" s="10" customFormat="1" ht="15.75" x14ac:dyDescent="0.25">
      <c r="A2" s="74" t="s">
        <v>91</v>
      </c>
      <c r="B2" s="6"/>
      <c r="C2" s="7" t="s">
        <v>1</v>
      </c>
      <c r="D2" s="7"/>
      <c r="E2" s="7"/>
      <c r="F2" s="7"/>
      <c r="G2" s="7"/>
      <c r="H2" s="7"/>
      <c r="I2" s="7"/>
      <c r="J2" s="7" t="s">
        <v>2</v>
      </c>
      <c r="K2" s="7"/>
      <c r="L2" s="7"/>
      <c r="M2" s="7"/>
      <c r="N2" s="7"/>
      <c r="O2" s="7"/>
      <c r="P2" s="7"/>
      <c r="Q2" s="8"/>
      <c r="R2" s="9" t="s">
        <v>3</v>
      </c>
    </row>
    <row r="3" spans="1:18" s="10" customFormat="1" ht="15.75" thickBot="1" x14ac:dyDescent="0.3">
      <c r="A3" s="5"/>
      <c r="B3" s="6"/>
      <c r="C3" s="7" t="s">
        <v>66</v>
      </c>
      <c r="D3" s="7" t="s">
        <v>69</v>
      </c>
      <c r="E3" s="7" t="s">
        <v>70</v>
      </c>
      <c r="F3" s="7" t="s">
        <v>71</v>
      </c>
      <c r="G3" s="7" t="s">
        <v>72</v>
      </c>
      <c r="H3" s="7" t="s">
        <v>73</v>
      </c>
      <c r="I3" s="7" t="s">
        <v>79</v>
      </c>
      <c r="J3" s="7" t="s">
        <v>66</v>
      </c>
      <c r="K3" s="7" t="s">
        <v>69</v>
      </c>
      <c r="L3" s="7" t="s">
        <v>70</v>
      </c>
      <c r="M3" s="7" t="s">
        <v>71</v>
      </c>
      <c r="N3" s="7" t="s">
        <v>72</v>
      </c>
      <c r="O3" s="7" t="s">
        <v>73</v>
      </c>
      <c r="P3" s="7" t="s">
        <v>79</v>
      </c>
      <c r="Q3" s="8"/>
      <c r="R3" s="9"/>
    </row>
    <row r="4" spans="1:18" ht="15.75" thickTop="1" x14ac:dyDescent="0.25">
      <c r="A4" s="11" t="s">
        <v>4</v>
      </c>
      <c r="B4" s="12" t="s">
        <v>5</v>
      </c>
      <c r="C4" s="13">
        <f>'Monthly Arrest - 60+'!I4</f>
        <v>0</v>
      </c>
      <c r="D4" s="13">
        <f>'Monthly Arrest - 60+'!J4</f>
        <v>0</v>
      </c>
      <c r="E4" s="13">
        <f>'Monthly Arrest - 60+'!K4</f>
        <v>0</v>
      </c>
      <c r="F4" s="13">
        <f>'Monthly Arrest - 60+'!L4</f>
        <v>0</v>
      </c>
      <c r="G4" s="13">
        <f>'Monthly Arrest - 60+'!M4</f>
        <v>0</v>
      </c>
      <c r="H4" s="13">
        <f>'Monthly Arrest - 60+'!N4</f>
        <v>0</v>
      </c>
      <c r="I4" s="14">
        <f>SUM(C4:H4)</f>
        <v>0</v>
      </c>
      <c r="J4" s="13">
        <f>'Monthly Arrest - 60+'!V4</f>
        <v>0</v>
      </c>
      <c r="K4" s="13">
        <f>'Monthly Arrest - 60+'!W4</f>
        <v>0</v>
      </c>
      <c r="L4" s="13">
        <f>'Monthly Arrest - 60+'!X4</f>
        <v>0</v>
      </c>
      <c r="M4" s="13">
        <f>'Monthly Arrest - 60+'!Y4</f>
        <v>0</v>
      </c>
      <c r="N4" s="13">
        <f>'Monthly Arrest - 60+'!Z4</f>
        <v>0</v>
      </c>
      <c r="O4" s="13">
        <f>'Monthly Arrest - 60+'!AA4</f>
        <v>0</v>
      </c>
      <c r="P4" s="14">
        <f>SUM(J4:O4)</f>
        <v>0</v>
      </c>
      <c r="R4" s="15">
        <f>SUM(C4:P4)+SUM('[1]Arrest 25 - 59'!C3:I3)+SUM('[1]Arrest 18 - 24'!C3:I3)+SUM('[1]Arrest - under 18'!C3:H3)</f>
        <v>0</v>
      </c>
    </row>
    <row r="5" spans="1:18" x14ac:dyDescent="0.25">
      <c r="A5" s="16"/>
      <c r="B5" s="17" t="s">
        <v>6</v>
      </c>
      <c r="C5" s="18">
        <f>'Monthly Arrest - 60+'!I5</f>
        <v>0</v>
      </c>
      <c r="D5" s="18">
        <f>'Monthly Arrest - 60+'!J5</f>
        <v>0</v>
      </c>
      <c r="E5" s="18">
        <f>'Monthly Arrest - 60+'!K5</f>
        <v>0</v>
      </c>
      <c r="F5" s="18">
        <f>'Monthly Arrest - 60+'!L5</f>
        <v>0</v>
      </c>
      <c r="G5" s="18">
        <f>'Monthly Arrest - 60+'!M5</f>
        <v>0</v>
      </c>
      <c r="H5" s="18">
        <f>'Monthly Arrest - 60+'!N5</f>
        <v>0</v>
      </c>
      <c r="I5" s="19">
        <f t="shared" ref="I5:I21" si="0">SUM(C5:H5)</f>
        <v>0</v>
      </c>
      <c r="J5" s="18">
        <f>'Monthly Arrest - 60+'!V5</f>
        <v>0</v>
      </c>
      <c r="K5" s="18">
        <f>'Monthly Arrest - 60+'!W5</f>
        <v>0</v>
      </c>
      <c r="L5" s="18">
        <f>'Monthly Arrest - 60+'!X5</f>
        <v>0</v>
      </c>
      <c r="M5" s="18">
        <f>'Monthly Arrest - 60+'!Y5</f>
        <v>0</v>
      </c>
      <c r="N5" s="18">
        <f>'Monthly Arrest - 60+'!Z5</f>
        <v>0</v>
      </c>
      <c r="O5" s="18">
        <f>'Monthly Arrest - 60+'!AA5</f>
        <v>0</v>
      </c>
      <c r="P5" s="19">
        <f t="shared" ref="P5:P21" si="1">SUM(J5:O5)</f>
        <v>0</v>
      </c>
      <c r="R5" s="20">
        <f>SUM(C5:P5)+SUM('[1]Arrest 25 - 59'!C4:I4)+SUM('[1]Arrest 18 - 24'!C4:I4)+SUM('[1]Arrest - under 18'!C4:H4)</f>
        <v>0</v>
      </c>
    </row>
    <row r="6" spans="1:18" x14ac:dyDescent="0.25">
      <c r="A6" s="21" t="s">
        <v>7</v>
      </c>
      <c r="B6" s="22" t="s">
        <v>5</v>
      </c>
      <c r="C6" s="23">
        <f>'Monthly Arrest - 60+'!I6</f>
        <v>0</v>
      </c>
      <c r="D6" s="23">
        <f>'Monthly Arrest - 60+'!J6</f>
        <v>0</v>
      </c>
      <c r="E6" s="23">
        <f>'Monthly Arrest - 60+'!K6</f>
        <v>0</v>
      </c>
      <c r="F6" s="23">
        <f>'Monthly Arrest - 60+'!L6</f>
        <v>0</v>
      </c>
      <c r="G6" s="23">
        <f>'Monthly Arrest - 60+'!M6</f>
        <v>0</v>
      </c>
      <c r="H6" s="23">
        <f>'Monthly Arrest - 60+'!N6</f>
        <v>0</v>
      </c>
      <c r="I6" s="24">
        <f t="shared" si="0"/>
        <v>0</v>
      </c>
      <c r="J6" s="23">
        <f>'Monthly Arrest - 60+'!V6</f>
        <v>0</v>
      </c>
      <c r="K6" s="23">
        <f>'Monthly Arrest - 60+'!W6</f>
        <v>0</v>
      </c>
      <c r="L6" s="23">
        <f>'Monthly Arrest - 60+'!X6</f>
        <v>0</v>
      </c>
      <c r="M6" s="23">
        <f>'Monthly Arrest - 60+'!Y6</f>
        <v>0</v>
      </c>
      <c r="N6" s="23">
        <f>'Monthly Arrest - 60+'!Z6</f>
        <v>0</v>
      </c>
      <c r="O6" s="23">
        <f>'Monthly Arrest - 60+'!AA6</f>
        <v>0</v>
      </c>
      <c r="P6" s="24">
        <f t="shared" si="1"/>
        <v>0</v>
      </c>
      <c r="R6" s="20">
        <f>SUM(C6:P6)+SUM('[1]Arrest 25 - 59'!C5:I5)+SUM('[1]Arrest 18 - 24'!C5:I5)+SUM('[1]Arrest - under 18'!C5:H5)</f>
        <v>0</v>
      </c>
    </row>
    <row r="7" spans="1:18" x14ac:dyDescent="0.25">
      <c r="A7" s="16"/>
      <c r="B7" s="17" t="s">
        <v>6</v>
      </c>
      <c r="C7" s="18">
        <f>'Monthly Arrest - 60+'!I7</f>
        <v>0</v>
      </c>
      <c r="D7" s="18">
        <f>'Monthly Arrest - 60+'!J7</f>
        <v>0</v>
      </c>
      <c r="E7" s="18">
        <f>'Monthly Arrest - 60+'!K7</f>
        <v>0</v>
      </c>
      <c r="F7" s="18">
        <f>'Monthly Arrest - 60+'!L7</f>
        <v>0</v>
      </c>
      <c r="G7" s="18">
        <f>'Monthly Arrest - 60+'!M7</f>
        <v>0</v>
      </c>
      <c r="H7" s="18">
        <f>'Monthly Arrest - 60+'!N7</f>
        <v>0</v>
      </c>
      <c r="I7" s="19">
        <f t="shared" si="0"/>
        <v>0</v>
      </c>
      <c r="J7" s="18">
        <f>'Monthly Arrest - 60+'!V7</f>
        <v>0</v>
      </c>
      <c r="K7" s="18">
        <f>'Monthly Arrest - 60+'!W7</f>
        <v>0</v>
      </c>
      <c r="L7" s="18">
        <f>'Monthly Arrest - 60+'!X7</f>
        <v>0</v>
      </c>
      <c r="M7" s="18">
        <f>'Monthly Arrest - 60+'!Y7</f>
        <v>0</v>
      </c>
      <c r="N7" s="18">
        <f>'Monthly Arrest - 60+'!Z7</f>
        <v>0</v>
      </c>
      <c r="O7" s="18">
        <f>'Monthly Arrest - 60+'!AA7</f>
        <v>0</v>
      </c>
      <c r="P7" s="19">
        <f t="shared" si="1"/>
        <v>0</v>
      </c>
      <c r="R7" s="20">
        <f>SUM(C7:P7)+SUM('[1]Arrest 25 - 59'!C6:I6)+SUM('[1]Arrest 18 - 24'!C6:I6)+SUM('[1]Arrest - under 18'!C6:H6)</f>
        <v>0</v>
      </c>
    </row>
    <row r="8" spans="1:18" x14ac:dyDescent="0.25">
      <c r="A8" s="21" t="s">
        <v>8</v>
      </c>
      <c r="B8" s="22" t="s">
        <v>5</v>
      </c>
      <c r="C8" s="23">
        <f>'Monthly Arrest - 60+'!I8</f>
        <v>0</v>
      </c>
      <c r="D8" s="23">
        <f>'Monthly Arrest - 60+'!J8</f>
        <v>0</v>
      </c>
      <c r="E8" s="23">
        <f>'Monthly Arrest - 60+'!K8</f>
        <v>0</v>
      </c>
      <c r="F8" s="23">
        <f>'Monthly Arrest - 60+'!L8</f>
        <v>0</v>
      </c>
      <c r="G8" s="23">
        <f>'Monthly Arrest - 60+'!M8</f>
        <v>0</v>
      </c>
      <c r="H8" s="23">
        <f>'Monthly Arrest - 60+'!N8</f>
        <v>0</v>
      </c>
      <c r="I8" s="24">
        <f t="shared" si="0"/>
        <v>0</v>
      </c>
      <c r="J8" s="23">
        <f>'Monthly Arrest - 60+'!V8</f>
        <v>0</v>
      </c>
      <c r="K8" s="23">
        <f>'Monthly Arrest - 60+'!W8</f>
        <v>0</v>
      </c>
      <c r="L8" s="23">
        <f>'Monthly Arrest - 60+'!X8</f>
        <v>0</v>
      </c>
      <c r="M8" s="23">
        <f>'Monthly Arrest - 60+'!Y8</f>
        <v>0</v>
      </c>
      <c r="N8" s="23">
        <f>'Monthly Arrest - 60+'!Z8</f>
        <v>0</v>
      </c>
      <c r="O8" s="23">
        <f>'Monthly Arrest - 60+'!AA8</f>
        <v>0</v>
      </c>
      <c r="P8" s="24">
        <f t="shared" si="1"/>
        <v>0</v>
      </c>
      <c r="R8" s="20">
        <f>SUM(C8:P8)+SUM('[1]Arrest 25 - 59'!C7:I7)+SUM('[1]Arrest 18 - 24'!C7:I7)+SUM('[1]Arrest - under 18'!C7:H7)</f>
        <v>0</v>
      </c>
    </row>
    <row r="9" spans="1:18" x14ac:dyDescent="0.25">
      <c r="A9" s="16"/>
      <c r="B9" s="17" t="s">
        <v>6</v>
      </c>
      <c r="C9" s="18">
        <f>'Monthly Arrest - 60+'!I9</f>
        <v>0</v>
      </c>
      <c r="D9" s="18">
        <f>'Monthly Arrest - 60+'!J9</f>
        <v>0</v>
      </c>
      <c r="E9" s="18">
        <f>'Monthly Arrest - 60+'!K9</f>
        <v>0</v>
      </c>
      <c r="F9" s="18">
        <f>'Monthly Arrest - 60+'!L9</f>
        <v>0</v>
      </c>
      <c r="G9" s="18">
        <f>'Monthly Arrest - 60+'!M9</f>
        <v>0</v>
      </c>
      <c r="H9" s="18">
        <f>'Monthly Arrest - 60+'!N9</f>
        <v>0</v>
      </c>
      <c r="I9" s="19">
        <f t="shared" si="0"/>
        <v>0</v>
      </c>
      <c r="J9" s="18">
        <f>'Monthly Arrest - 60+'!V9</f>
        <v>0</v>
      </c>
      <c r="K9" s="18">
        <f>'Monthly Arrest - 60+'!W9</f>
        <v>0</v>
      </c>
      <c r="L9" s="18">
        <f>'Monthly Arrest - 60+'!X9</f>
        <v>0</v>
      </c>
      <c r="M9" s="18">
        <f>'Monthly Arrest - 60+'!Y9</f>
        <v>0</v>
      </c>
      <c r="N9" s="18">
        <f>'Monthly Arrest - 60+'!Z9</f>
        <v>0</v>
      </c>
      <c r="O9" s="18">
        <f>'Monthly Arrest - 60+'!AA9</f>
        <v>0</v>
      </c>
      <c r="P9" s="19">
        <f t="shared" si="1"/>
        <v>0</v>
      </c>
      <c r="R9" s="20">
        <f>SUM(C9:P9)+SUM('[1]Arrest 25 - 59'!C8:I8)+SUM('[1]Arrest 18 - 24'!C8:I8)+SUM('[1]Arrest - under 18'!C8:H8)</f>
        <v>0</v>
      </c>
    </row>
    <row r="10" spans="1:18" x14ac:dyDescent="0.25">
      <c r="A10" s="21" t="s">
        <v>9</v>
      </c>
      <c r="B10" s="22" t="s">
        <v>5</v>
      </c>
      <c r="C10" s="23">
        <f>'Monthly Arrest - 60+'!I10</f>
        <v>0</v>
      </c>
      <c r="D10" s="23">
        <f>'Monthly Arrest - 60+'!J10</f>
        <v>0</v>
      </c>
      <c r="E10" s="23">
        <f>'Monthly Arrest - 60+'!K10</f>
        <v>0</v>
      </c>
      <c r="F10" s="23">
        <f>'Monthly Arrest - 60+'!L10</f>
        <v>0</v>
      </c>
      <c r="G10" s="23">
        <f>'Monthly Arrest - 60+'!M10</f>
        <v>0</v>
      </c>
      <c r="H10" s="23">
        <f>'Monthly Arrest - 60+'!N10</f>
        <v>0</v>
      </c>
      <c r="I10" s="24">
        <f t="shared" si="0"/>
        <v>0</v>
      </c>
      <c r="J10" s="23">
        <f>'Monthly Arrest - 60+'!V10</f>
        <v>0</v>
      </c>
      <c r="K10" s="23">
        <f>'Monthly Arrest - 60+'!W10</f>
        <v>0</v>
      </c>
      <c r="L10" s="23">
        <f>'Monthly Arrest - 60+'!X10</f>
        <v>0</v>
      </c>
      <c r="M10" s="23">
        <f>'Monthly Arrest - 60+'!Y10</f>
        <v>0</v>
      </c>
      <c r="N10" s="23">
        <f>'Monthly Arrest - 60+'!Z10</f>
        <v>0</v>
      </c>
      <c r="O10" s="23">
        <f>'Monthly Arrest - 60+'!AA10</f>
        <v>0</v>
      </c>
      <c r="P10" s="24">
        <f t="shared" si="1"/>
        <v>0</v>
      </c>
      <c r="R10" s="20">
        <f>SUM(C10:P10)+SUM('[1]Arrest 25 - 59'!C9:I9)+SUM('[1]Arrest 18 - 24'!C9:I9)+SUM('[1]Arrest - under 18'!C9:H9)</f>
        <v>0</v>
      </c>
    </row>
    <row r="11" spans="1:18" x14ac:dyDescent="0.25">
      <c r="A11" s="16"/>
      <c r="B11" s="17" t="s">
        <v>6</v>
      </c>
      <c r="C11" s="18">
        <f>'Monthly Arrest - 60+'!I11</f>
        <v>0</v>
      </c>
      <c r="D11" s="18">
        <f>'Monthly Arrest - 60+'!J11</f>
        <v>0</v>
      </c>
      <c r="E11" s="18">
        <f>'Monthly Arrest - 60+'!K11</f>
        <v>0</v>
      </c>
      <c r="F11" s="18">
        <f>'Monthly Arrest - 60+'!L11</f>
        <v>0</v>
      </c>
      <c r="G11" s="18">
        <f>'Monthly Arrest - 60+'!M11</f>
        <v>0</v>
      </c>
      <c r="H11" s="18">
        <f>'Monthly Arrest - 60+'!N11</f>
        <v>0</v>
      </c>
      <c r="I11" s="19">
        <f t="shared" si="0"/>
        <v>0</v>
      </c>
      <c r="J11" s="18">
        <f>'Monthly Arrest - 60+'!V11</f>
        <v>0</v>
      </c>
      <c r="K11" s="18">
        <f>'Monthly Arrest - 60+'!W11</f>
        <v>0</v>
      </c>
      <c r="L11" s="18">
        <f>'Monthly Arrest - 60+'!X11</f>
        <v>0</v>
      </c>
      <c r="M11" s="18">
        <f>'Monthly Arrest - 60+'!Y11</f>
        <v>0</v>
      </c>
      <c r="N11" s="18">
        <f>'Monthly Arrest - 60+'!Z11</f>
        <v>0</v>
      </c>
      <c r="O11" s="18">
        <f>'Monthly Arrest - 60+'!AA11</f>
        <v>0</v>
      </c>
      <c r="P11" s="19">
        <f t="shared" si="1"/>
        <v>0</v>
      </c>
      <c r="R11" s="20">
        <f>SUM(C11:P11)+SUM('[1]Arrest 25 - 59'!C10:I10)+SUM('[1]Arrest 18 - 24'!C10:I10)+SUM('[1]Arrest - under 18'!C10:H10)</f>
        <v>0</v>
      </c>
    </row>
    <row r="12" spans="1:18" x14ac:dyDescent="0.25">
      <c r="A12" s="21" t="s">
        <v>10</v>
      </c>
      <c r="B12" s="22" t="s">
        <v>5</v>
      </c>
      <c r="C12" s="23">
        <f>'Monthly Arrest - 60+'!I12</f>
        <v>0</v>
      </c>
      <c r="D12" s="23">
        <f>'Monthly Arrest - 60+'!J12</f>
        <v>0</v>
      </c>
      <c r="E12" s="23">
        <f>'Monthly Arrest - 60+'!K12</f>
        <v>0</v>
      </c>
      <c r="F12" s="23">
        <f>'Monthly Arrest - 60+'!L12</f>
        <v>0</v>
      </c>
      <c r="G12" s="23">
        <f>'Monthly Arrest - 60+'!M12</f>
        <v>0</v>
      </c>
      <c r="H12" s="23">
        <f>'Monthly Arrest - 60+'!N12</f>
        <v>0</v>
      </c>
      <c r="I12" s="24">
        <f t="shared" si="0"/>
        <v>0</v>
      </c>
      <c r="J12" s="23">
        <f>'Monthly Arrest - 60+'!V12</f>
        <v>0</v>
      </c>
      <c r="K12" s="23">
        <f>'Monthly Arrest - 60+'!W12</f>
        <v>0</v>
      </c>
      <c r="L12" s="23">
        <f>'Monthly Arrest - 60+'!X12</f>
        <v>0</v>
      </c>
      <c r="M12" s="23">
        <f>'Monthly Arrest - 60+'!Y12</f>
        <v>0</v>
      </c>
      <c r="N12" s="23">
        <f>'Monthly Arrest - 60+'!Z12</f>
        <v>0</v>
      </c>
      <c r="O12" s="23">
        <f>'Monthly Arrest - 60+'!AA12</f>
        <v>0</v>
      </c>
      <c r="P12" s="24">
        <f t="shared" si="1"/>
        <v>0</v>
      </c>
      <c r="R12" s="20">
        <f>SUM(C12:P12)+SUM('[1]Arrest 25 - 59'!C11:I11)+SUM('[1]Arrest 18 - 24'!C11:I11)+SUM('[1]Arrest - under 18'!C11:H11)</f>
        <v>0</v>
      </c>
    </row>
    <row r="13" spans="1:18" x14ac:dyDescent="0.25">
      <c r="A13" s="16"/>
      <c r="B13" s="17" t="s">
        <v>6</v>
      </c>
      <c r="C13" s="18">
        <f>'Monthly Arrest - 60+'!I13</f>
        <v>0</v>
      </c>
      <c r="D13" s="18">
        <f>'Monthly Arrest - 60+'!J13</f>
        <v>0</v>
      </c>
      <c r="E13" s="18">
        <f>'Monthly Arrest - 60+'!K13</f>
        <v>0</v>
      </c>
      <c r="F13" s="18">
        <f>'Monthly Arrest - 60+'!L13</f>
        <v>0</v>
      </c>
      <c r="G13" s="18">
        <f>'Monthly Arrest - 60+'!M13</f>
        <v>0</v>
      </c>
      <c r="H13" s="18">
        <f>'Monthly Arrest - 60+'!N13</f>
        <v>0</v>
      </c>
      <c r="I13" s="19">
        <f t="shared" si="0"/>
        <v>0</v>
      </c>
      <c r="J13" s="18">
        <f>'Monthly Arrest - 60+'!V13</f>
        <v>0</v>
      </c>
      <c r="K13" s="18">
        <f>'Monthly Arrest - 60+'!W13</f>
        <v>0</v>
      </c>
      <c r="L13" s="18">
        <f>'Monthly Arrest - 60+'!X13</f>
        <v>0</v>
      </c>
      <c r="M13" s="18">
        <f>'Monthly Arrest - 60+'!Y13</f>
        <v>0</v>
      </c>
      <c r="N13" s="18">
        <f>'Monthly Arrest - 60+'!Z13</f>
        <v>0</v>
      </c>
      <c r="O13" s="18">
        <f>'Monthly Arrest - 60+'!AA13</f>
        <v>0</v>
      </c>
      <c r="P13" s="19">
        <f t="shared" si="1"/>
        <v>0</v>
      </c>
      <c r="R13" s="20">
        <f>SUM(C13:P13)+SUM('[1]Arrest 25 - 59'!C12:I12)+SUM('[1]Arrest 18 - 24'!C12:I12)+SUM('[1]Arrest - under 18'!C12:H12)</f>
        <v>0</v>
      </c>
    </row>
    <row r="14" spans="1:18" x14ac:dyDescent="0.25">
      <c r="A14" s="21" t="s">
        <v>11</v>
      </c>
      <c r="B14" s="22" t="s">
        <v>5</v>
      </c>
      <c r="C14" s="23">
        <f>'Monthly Arrest - 60+'!I14</f>
        <v>0</v>
      </c>
      <c r="D14" s="23">
        <f>'Monthly Arrest - 60+'!J14</f>
        <v>0</v>
      </c>
      <c r="E14" s="23">
        <f>'Monthly Arrest - 60+'!K14</f>
        <v>0</v>
      </c>
      <c r="F14" s="23">
        <f>'Monthly Arrest - 60+'!L14</f>
        <v>0</v>
      </c>
      <c r="G14" s="23">
        <f>'Monthly Arrest - 60+'!M14</f>
        <v>0</v>
      </c>
      <c r="H14" s="23">
        <f>'Monthly Arrest - 60+'!N14</f>
        <v>0</v>
      </c>
      <c r="I14" s="24">
        <f t="shared" si="0"/>
        <v>0</v>
      </c>
      <c r="J14" s="23">
        <f>'Monthly Arrest - 60+'!V14</f>
        <v>0</v>
      </c>
      <c r="K14" s="23">
        <f>'Monthly Arrest - 60+'!W14</f>
        <v>0</v>
      </c>
      <c r="L14" s="23">
        <f>'Monthly Arrest - 60+'!X14</f>
        <v>0</v>
      </c>
      <c r="M14" s="23">
        <f>'Monthly Arrest - 60+'!Y14</f>
        <v>0</v>
      </c>
      <c r="N14" s="23">
        <f>'Monthly Arrest - 60+'!Z14</f>
        <v>0</v>
      </c>
      <c r="O14" s="23">
        <f>'Monthly Arrest - 60+'!AA14</f>
        <v>0</v>
      </c>
      <c r="P14" s="24">
        <f t="shared" si="1"/>
        <v>0</v>
      </c>
      <c r="R14" s="20">
        <f>SUM(C14:P14)+SUM('[1]Arrest 25 - 59'!C13:I13)+SUM('[1]Arrest 18 - 24'!C13:I13)+SUM('[1]Arrest - under 18'!C13:H13)</f>
        <v>0</v>
      </c>
    </row>
    <row r="15" spans="1:18" x14ac:dyDescent="0.25">
      <c r="A15" s="16"/>
      <c r="B15" s="17" t="s">
        <v>6</v>
      </c>
      <c r="C15" s="18">
        <f>'Monthly Arrest - 60+'!I15</f>
        <v>0</v>
      </c>
      <c r="D15" s="18">
        <f>'Monthly Arrest - 60+'!J15</f>
        <v>0</v>
      </c>
      <c r="E15" s="18">
        <f>'Monthly Arrest - 60+'!K15</f>
        <v>0</v>
      </c>
      <c r="F15" s="18">
        <f>'Monthly Arrest - 60+'!L15</f>
        <v>0</v>
      </c>
      <c r="G15" s="18">
        <f>'Monthly Arrest - 60+'!M15</f>
        <v>0</v>
      </c>
      <c r="H15" s="18">
        <f>'Monthly Arrest - 60+'!N15</f>
        <v>0</v>
      </c>
      <c r="I15" s="19">
        <f t="shared" si="0"/>
        <v>0</v>
      </c>
      <c r="J15" s="18">
        <f>'Monthly Arrest - 60+'!V15</f>
        <v>0</v>
      </c>
      <c r="K15" s="18">
        <f>'Monthly Arrest - 60+'!W15</f>
        <v>0</v>
      </c>
      <c r="L15" s="18">
        <f>'Monthly Arrest - 60+'!X15</f>
        <v>0</v>
      </c>
      <c r="M15" s="18">
        <f>'Monthly Arrest - 60+'!Y15</f>
        <v>0</v>
      </c>
      <c r="N15" s="18">
        <f>'Monthly Arrest - 60+'!Z15</f>
        <v>0</v>
      </c>
      <c r="O15" s="18">
        <f>'Monthly Arrest - 60+'!AA15</f>
        <v>0</v>
      </c>
      <c r="P15" s="19">
        <f t="shared" si="1"/>
        <v>0</v>
      </c>
      <c r="R15" s="20">
        <f>SUM(C15:P15)+SUM('[1]Arrest 25 - 59'!C14:I14)+SUM('[1]Arrest 18 - 24'!C14:I14)+SUM('[1]Arrest - under 18'!C14:H14)</f>
        <v>0</v>
      </c>
    </row>
    <row r="16" spans="1:18" x14ac:dyDescent="0.25">
      <c r="A16" s="21" t="s">
        <v>12</v>
      </c>
      <c r="B16" s="22" t="s">
        <v>5</v>
      </c>
      <c r="C16" s="23">
        <f>'Monthly Arrest - 60+'!I16</f>
        <v>0</v>
      </c>
      <c r="D16" s="23">
        <f>'Monthly Arrest - 60+'!J16</f>
        <v>0</v>
      </c>
      <c r="E16" s="23">
        <f>'Monthly Arrest - 60+'!K16</f>
        <v>0</v>
      </c>
      <c r="F16" s="23">
        <f>'Monthly Arrest - 60+'!L16</f>
        <v>0</v>
      </c>
      <c r="G16" s="23">
        <f>'Monthly Arrest - 60+'!M16</f>
        <v>0</v>
      </c>
      <c r="H16" s="23">
        <f>'Monthly Arrest - 60+'!N16</f>
        <v>0</v>
      </c>
      <c r="I16" s="24">
        <f t="shared" si="0"/>
        <v>0</v>
      </c>
      <c r="J16" s="23">
        <f>'Monthly Arrest - 60+'!V16</f>
        <v>0</v>
      </c>
      <c r="K16" s="23">
        <f>'Monthly Arrest - 60+'!W16</f>
        <v>0</v>
      </c>
      <c r="L16" s="23">
        <f>'Monthly Arrest - 60+'!X16</f>
        <v>0</v>
      </c>
      <c r="M16" s="23">
        <f>'Monthly Arrest - 60+'!Y16</f>
        <v>0</v>
      </c>
      <c r="N16" s="23">
        <f>'Monthly Arrest - 60+'!Z16</f>
        <v>0</v>
      </c>
      <c r="O16" s="23">
        <f>'Monthly Arrest - 60+'!AA16</f>
        <v>0</v>
      </c>
      <c r="P16" s="24">
        <f t="shared" si="1"/>
        <v>0</v>
      </c>
      <c r="R16" s="20">
        <f>SUM(C16:P16)+SUM('[1]Arrest 25 - 59'!C15:I15)+SUM('[1]Arrest 18 - 24'!C15:I15)+SUM('[1]Arrest - under 18'!C15:H15)</f>
        <v>0</v>
      </c>
    </row>
    <row r="17" spans="1:39" x14ac:dyDescent="0.25">
      <c r="A17" s="16"/>
      <c r="B17" s="17" t="s">
        <v>6</v>
      </c>
      <c r="C17" s="18">
        <f>'Monthly Arrest - 60+'!I17</f>
        <v>0</v>
      </c>
      <c r="D17" s="18">
        <f>'Monthly Arrest - 60+'!J17</f>
        <v>0</v>
      </c>
      <c r="E17" s="18">
        <f>'Monthly Arrest - 60+'!K17</f>
        <v>0</v>
      </c>
      <c r="F17" s="18">
        <f>'Monthly Arrest - 60+'!L17</f>
        <v>0</v>
      </c>
      <c r="G17" s="18">
        <f>'Monthly Arrest - 60+'!M17</f>
        <v>0</v>
      </c>
      <c r="H17" s="18">
        <f>'Monthly Arrest - 60+'!N17</f>
        <v>0</v>
      </c>
      <c r="I17" s="19">
        <f t="shared" si="0"/>
        <v>0</v>
      </c>
      <c r="J17" s="18">
        <f>'Monthly Arrest - 60+'!V17</f>
        <v>0</v>
      </c>
      <c r="K17" s="18">
        <f>'Monthly Arrest - 60+'!W17</f>
        <v>0</v>
      </c>
      <c r="L17" s="18">
        <f>'Monthly Arrest - 60+'!X17</f>
        <v>0</v>
      </c>
      <c r="M17" s="18">
        <f>'Monthly Arrest - 60+'!Y17</f>
        <v>0</v>
      </c>
      <c r="N17" s="18">
        <f>'Monthly Arrest - 60+'!Z17</f>
        <v>0</v>
      </c>
      <c r="O17" s="18">
        <f>'Monthly Arrest - 60+'!AA17</f>
        <v>0</v>
      </c>
      <c r="P17" s="19">
        <f t="shared" si="1"/>
        <v>0</v>
      </c>
      <c r="R17" s="20">
        <f>SUM(C17:P17)+SUM('[1]Arrest 25 - 59'!C16:I16)+SUM('[1]Arrest 18 - 24'!C16:I16)+SUM('[1]Arrest - under 18'!C16:H16)</f>
        <v>0</v>
      </c>
    </row>
    <row r="18" spans="1:39" x14ac:dyDescent="0.25">
      <c r="A18" s="21" t="s">
        <v>13</v>
      </c>
      <c r="B18" s="22" t="s">
        <v>5</v>
      </c>
      <c r="C18" s="23">
        <f>'Monthly Arrest - 60+'!I18</f>
        <v>0</v>
      </c>
      <c r="D18" s="23">
        <f>'Monthly Arrest - 60+'!J18</f>
        <v>0</v>
      </c>
      <c r="E18" s="23">
        <f>'Monthly Arrest - 60+'!K18</f>
        <v>0</v>
      </c>
      <c r="F18" s="23">
        <f>'Monthly Arrest - 60+'!L18</f>
        <v>0</v>
      </c>
      <c r="G18" s="23">
        <f>'Monthly Arrest - 60+'!M18</f>
        <v>0</v>
      </c>
      <c r="H18" s="23">
        <f>'Monthly Arrest - 60+'!N18</f>
        <v>0</v>
      </c>
      <c r="I18" s="24">
        <f t="shared" si="0"/>
        <v>0</v>
      </c>
      <c r="J18" s="23">
        <f>'Monthly Arrest - 60+'!V18</f>
        <v>0</v>
      </c>
      <c r="K18" s="23">
        <f>'Monthly Arrest - 60+'!W18</f>
        <v>0</v>
      </c>
      <c r="L18" s="23">
        <f>'Monthly Arrest - 60+'!X18</f>
        <v>0</v>
      </c>
      <c r="M18" s="23">
        <f>'Monthly Arrest - 60+'!Y18</f>
        <v>0</v>
      </c>
      <c r="N18" s="23">
        <f>'Monthly Arrest - 60+'!Z18</f>
        <v>0</v>
      </c>
      <c r="O18" s="23">
        <f>'Monthly Arrest - 60+'!AA18</f>
        <v>0</v>
      </c>
      <c r="P18" s="24">
        <f t="shared" si="1"/>
        <v>0</v>
      </c>
      <c r="R18" s="20">
        <f>SUM(C18:P18)+SUM('[1]Arrest 25 - 59'!C17:I17)+SUM('[1]Arrest 18 - 24'!C17:I17)+SUM('[1]Arrest - under 18'!C17:H17)</f>
        <v>0</v>
      </c>
    </row>
    <row r="19" spans="1:39" x14ac:dyDescent="0.25">
      <c r="A19" s="16"/>
      <c r="B19" s="17" t="s">
        <v>6</v>
      </c>
      <c r="C19" s="18">
        <f>'Monthly Arrest - 60+'!I19</f>
        <v>0</v>
      </c>
      <c r="D19" s="18">
        <f>'Monthly Arrest - 60+'!J19</f>
        <v>0</v>
      </c>
      <c r="E19" s="18">
        <f>'Monthly Arrest - 60+'!K19</f>
        <v>0</v>
      </c>
      <c r="F19" s="18">
        <f>'Monthly Arrest - 60+'!L19</f>
        <v>0</v>
      </c>
      <c r="G19" s="18">
        <f>'Monthly Arrest - 60+'!M19</f>
        <v>0</v>
      </c>
      <c r="H19" s="18">
        <f>'Monthly Arrest - 60+'!N19</f>
        <v>0</v>
      </c>
      <c r="I19" s="19">
        <f t="shared" si="0"/>
        <v>0</v>
      </c>
      <c r="J19" s="18">
        <f>'Monthly Arrest - 60+'!V19</f>
        <v>0</v>
      </c>
      <c r="K19" s="18">
        <f>'Monthly Arrest - 60+'!W19</f>
        <v>0</v>
      </c>
      <c r="L19" s="18">
        <f>'Monthly Arrest - 60+'!X19</f>
        <v>0</v>
      </c>
      <c r="M19" s="18">
        <f>'Monthly Arrest - 60+'!Y19</f>
        <v>0</v>
      </c>
      <c r="N19" s="18">
        <f>'Monthly Arrest - 60+'!Z19</f>
        <v>0</v>
      </c>
      <c r="O19" s="18">
        <f>'Monthly Arrest - 60+'!AA19</f>
        <v>0</v>
      </c>
      <c r="P19" s="19">
        <f t="shared" si="1"/>
        <v>0</v>
      </c>
      <c r="R19" s="20">
        <f>SUM(C19:P19)+SUM('[1]Arrest 25 - 59'!C18:I18)+SUM('[1]Arrest 18 - 24'!C18:I18)+SUM('[1]Arrest - under 18'!C18:H18)</f>
        <v>0</v>
      </c>
    </row>
    <row r="20" spans="1:39" x14ac:dyDescent="0.25">
      <c r="A20" s="21" t="s">
        <v>14</v>
      </c>
      <c r="B20" s="22" t="s">
        <v>5</v>
      </c>
      <c r="C20" s="23">
        <f>'Monthly Arrest - 60+'!I20</f>
        <v>0</v>
      </c>
      <c r="D20" s="23">
        <f>'Monthly Arrest - 60+'!J20</f>
        <v>0</v>
      </c>
      <c r="E20" s="23">
        <f>'Monthly Arrest - 60+'!K20</f>
        <v>0</v>
      </c>
      <c r="F20" s="23">
        <f>'Monthly Arrest - 60+'!L20</f>
        <v>0</v>
      </c>
      <c r="G20" s="23">
        <f>'Monthly Arrest - 60+'!M20</f>
        <v>0</v>
      </c>
      <c r="H20" s="23">
        <f>'Monthly Arrest - 60+'!N20</f>
        <v>0</v>
      </c>
      <c r="I20" s="24">
        <f t="shared" si="0"/>
        <v>0</v>
      </c>
      <c r="J20" s="23">
        <f>'Monthly Arrest - 60+'!V20</f>
        <v>0</v>
      </c>
      <c r="K20" s="23">
        <f>'Monthly Arrest - 60+'!W20</f>
        <v>0</v>
      </c>
      <c r="L20" s="23">
        <f>'Monthly Arrest - 60+'!X20</f>
        <v>0</v>
      </c>
      <c r="M20" s="23">
        <f>'Monthly Arrest - 60+'!Y20</f>
        <v>0</v>
      </c>
      <c r="N20" s="23">
        <f>'Monthly Arrest - 60+'!Z20</f>
        <v>0</v>
      </c>
      <c r="O20" s="23">
        <f>'Monthly Arrest - 60+'!AA20</f>
        <v>0</v>
      </c>
      <c r="P20" s="24">
        <f t="shared" si="1"/>
        <v>0</v>
      </c>
      <c r="R20" s="20">
        <f>SUM(C20:P20)+SUM('[1]Arrest 25 - 59'!C19:I19)+SUM('[1]Arrest 18 - 24'!C19:I19)+SUM('[1]Arrest - under 18'!C19:H19)</f>
        <v>0</v>
      </c>
    </row>
    <row r="21" spans="1:39" ht="15.75" thickBot="1" x14ac:dyDescent="0.3">
      <c r="A21" s="25"/>
      <c r="B21" s="26" t="s">
        <v>6</v>
      </c>
      <c r="C21" s="27">
        <f>'Monthly Arrest - 60+'!I21</f>
        <v>0</v>
      </c>
      <c r="D21" s="27">
        <f>'Monthly Arrest - 60+'!J21</f>
        <v>0</v>
      </c>
      <c r="E21" s="27">
        <f>'Monthly Arrest - 60+'!K21</f>
        <v>0</v>
      </c>
      <c r="F21" s="27">
        <f>'Monthly Arrest - 60+'!L21</f>
        <v>0</v>
      </c>
      <c r="G21" s="27">
        <f>'Monthly Arrest - 60+'!M21</f>
        <v>0</v>
      </c>
      <c r="H21" s="27">
        <f>'Monthly Arrest - 60+'!N21</f>
        <v>0</v>
      </c>
      <c r="I21" s="28">
        <f t="shared" si="0"/>
        <v>0</v>
      </c>
      <c r="J21" s="27">
        <f>'Monthly Arrest - 60+'!V21</f>
        <v>0</v>
      </c>
      <c r="K21" s="27">
        <f>'Monthly Arrest - 60+'!W21</f>
        <v>0</v>
      </c>
      <c r="L21" s="27">
        <f>'Monthly Arrest - 60+'!X21</f>
        <v>0</v>
      </c>
      <c r="M21" s="27">
        <f>'Monthly Arrest - 60+'!Y21</f>
        <v>0</v>
      </c>
      <c r="N21" s="27">
        <f>'Monthly Arrest - 60+'!Z21</f>
        <v>0</v>
      </c>
      <c r="O21" s="27">
        <f>'Monthly Arrest - 60+'!AA21</f>
        <v>0</v>
      </c>
      <c r="P21" s="28">
        <f t="shared" si="1"/>
        <v>0</v>
      </c>
      <c r="R21" s="29">
        <f>SUM(C21:P21)+SUM('[1]Arrest 25 - 59'!C20:I20)+SUM('[1]Arrest 18 - 24'!C20:I20)+SUM('[1]Arrest - under 18'!C20:H20)</f>
        <v>0</v>
      </c>
    </row>
    <row r="22" spans="1:39" ht="15.75" thickTop="1" x14ac:dyDescent="0.25">
      <c r="A22" s="30" t="s">
        <v>15</v>
      </c>
      <c r="B22" s="31" t="s">
        <v>5</v>
      </c>
      <c r="C22" s="32">
        <f>SUM(C4+C6+C8+C10+C12+C14+C16+C18+C20)</f>
        <v>0</v>
      </c>
      <c r="D22" s="32">
        <f t="shared" ref="D22:P23" si="2">SUM(D4+D6+D8+D10+D12+D14+D16+D18+D20)</f>
        <v>0</v>
      </c>
      <c r="E22" s="32">
        <f t="shared" si="2"/>
        <v>0</v>
      </c>
      <c r="F22" s="32">
        <f t="shared" si="2"/>
        <v>0</v>
      </c>
      <c r="G22" s="32">
        <f t="shared" si="2"/>
        <v>0</v>
      </c>
      <c r="H22" s="32">
        <f t="shared" si="2"/>
        <v>0</v>
      </c>
      <c r="I22" s="59">
        <f t="shared" si="2"/>
        <v>0</v>
      </c>
      <c r="J22" s="32">
        <f t="shared" si="2"/>
        <v>0</v>
      </c>
      <c r="K22" s="32">
        <f t="shared" si="2"/>
        <v>0</v>
      </c>
      <c r="L22" s="32">
        <f t="shared" si="2"/>
        <v>0</v>
      </c>
      <c r="M22" s="32">
        <f t="shared" si="2"/>
        <v>0</v>
      </c>
      <c r="N22" s="32">
        <f t="shared" si="2"/>
        <v>0</v>
      </c>
      <c r="O22" s="32">
        <f t="shared" si="2"/>
        <v>0</v>
      </c>
      <c r="P22" s="59">
        <f t="shared" si="2"/>
        <v>0</v>
      </c>
      <c r="R22" s="9">
        <f>SUM(C22:P22)+SUM('[1]Arrest 25 - 59'!C21:I21)+SUM('[1]Arrest 18 - 24'!C21:I21)+SUM('[1]Arrest - under 18'!C21:H21)</f>
        <v>0</v>
      </c>
    </row>
    <row r="23" spans="1:39" x14ac:dyDescent="0.25">
      <c r="A23" s="33"/>
      <c r="B23" s="31" t="s">
        <v>6</v>
      </c>
      <c r="C23" s="32">
        <f>SUM(C5+C7+C9+C11+C13+C15+C17+C19+C21)</f>
        <v>0</v>
      </c>
      <c r="D23" s="32">
        <f t="shared" si="2"/>
        <v>0</v>
      </c>
      <c r="E23" s="32">
        <f t="shared" si="2"/>
        <v>0</v>
      </c>
      <c r="F23" s="32">
        <f t="shared" si="2"/>
        <v>0</v>
      </c>
      <c r="G23" s="32">
        <f t="shared" si="2"/>
        <v>0</v>
      </c>
      <c r="H23" s="32">
        <f t="shared" si="2"/>
        <v>0</v>
      </c>
      <c r="I23" s="59">
        <f t="shared" si="2"/>
        <v>0</v>
      </c>
      <c r="J23" s="32">
        <f t="shared" si="2"/>
        <v>0</v>
      </c>
      <c r="K23" s="32">
        <f t="shared" si="2"/>
        <v>0</v>
      </c>
      <c r="L23" s="32">
        <f t="shared" si="2"/>
        <v>0</v>
      </c>
      <c r="M23" s="32">
        <f t="shared" si="2"/>
        <v>0</v>
      </c>
      <c r="N23" s="32">
        <f t="shared" si="2"/>
        <v>0</v>
      </c>
      <c r="O23" s="32">
        <f t="shared" si="2"/>
        <v>0</v>
      </c>
      <c r="P23" s="59">
        <f t="shared" si="2"/>
        <v>0</v>
      </c>
      <c r="R23" s="9">
        <f>SUM(C23:P23)+SUM('[1]Arrest 25 - 59'!C22:I22)+SUM('[1]Arrest 18 - 24'!C22:I22)+SUM('[1]Arrest - under 18'!C22:H22)</f>
        <v>0</v>
      </c>
    </row>
    <row r="24" spans="1:39" x14ac:dyDescent="0.25">
      <c r="A24" s="33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39" s="10" customFormat="1" x14ac:dyDescent="0.25">
      <c r="A25" s="5" t="s">
        <v>16</v>
      </c>
      <c r="B25" s="6"/>
      <c r="C25" s="7" t="s">
        <v>1</v>
      </c>
      <c r="D25" s="7"/>
      <c r="E25" s="7"/>
      <c r="F25" s="7"/>
      <c r="G25" s="7"/>
      <c r="H25" s="7"/>
      <c r="I25" s="7"/>
      <c r="J25" s="7" t="s">
        <v>2</v>
      </c>
      <c r="K25" s="7"/>
      <c r="L25" s="7"/>
      <c r="M25" s="7"/>
      <c r="N25" s="7"/>
      <c r="O25" s="7"/>
      <c r="P25" s="7"/>
      <c r="Q25" s="8"/>
      <c r="R25" s="9" t="s">
        <v>3</v>
      </c>
    </row>
    <row r="26" spans="1:39" s="10" customFormat="1" ht="15.75" thickBot="1" x14ac:dyDescent="0.3">
      <c r="A26" s="5"/>
      <c r="B26" s="6"/>
      <c r="C26" s="7" t="s">
        <v>66</v>
      </c>
      <c r="D26" s="7" t="s">
        <v>69</v>
      </c>
      <c r="E26" s="7" t="s">
        <v>70</v>
      </c>
      <c r="F26" s="7" t="s">
        <v>71</v>
      </c>
      <c r="G26" s="7" t="s">
        <v>72</v>
      </c>
      <c r="H26" s="7" t="s">
        <v>73</v>
      </c>
      <c r="I26" s="7" t="s">
        <v>79</v>
      </c>
      <c r="J26" s="7" t="s">
        <v>66</v>
      </c>
      <c r="K26" s="7" t="s">
        <v>69</v>
      </c>
      <c r="L26" s="7" t="s">
        <v>70</v>
      </c>
      <c r="M26" s="7" t="s">
        <v>71</v>
      </c>
      <c r="N26" s="7" t="s">
        <v>72</v>
      </c>
      <c r="O26" s="7" t="s">
        <v>73</v>
      </c>
      <c r="P26" s="7" t="s">
        <v>79</v>
      </c>
      <c r="Q26" s="8"/>
      <c r="R26" s="9"/>
    </row>
    <row r="27" spans="1:39" s="37" customFormat="1" ht="15.75" thickTop="1" x14ac:dyDescent="0.25">
      <c r="A27" s="11" t="s">
        <v>17</v>
      </c>
      <c r="B27" s="34" t="s">
        <v>5</v>
      </c>
      <c r="C27" s="13">
        <f>'Monthly Arrest - 60+'!I27</f>
        <v>0</v>
      </c>
      <c r="D27" s="13">
        <f>'Monthly Arrest - 60+'!J27</f>
        <v>0</v>
      </c>
      <c r="E27" s="13">
        <f>'Monthly Arrest - 60+'!K27</f>
        <v>0</v>
      </c>
      <c r="F27" s="13">
        <f>'Monthly Arrest - 60+'!L27</f>
        <v>0</v>
      </c>
      <c r="G27" s="13">
        <f>'Monthly Arrest - 60+'!M27</f>
        <v>0</v>
      </c>
      <c r="H27" s="13">
        <f>'Monthly Arrest - 60+'!N27</f>
        <v>0</v>
      </c>
      <c r="I27" s="14">
        <f t="shared" ref="I27:I40" si="3">SUM(C27:H27)</f>
        <v>0</v>
      </c>
      <c r="J27" s="13">
        <f>'Monthly Arrest - 60+'!V27</f>
        <v>0</v>
      </c>
      <c r="K27" s="13">
        <f>'Monthly Arrest - 60+'!W27</f>
        <v>0</v>
      </c>
      <c r="L27" s="13">
        <f>'Monthly Arrest - 60+'!X27</f>
        <v>0</v>
      </c>
      <c r="M27" s="13">
        <f>'Monthly Arrest - 60+'!Y27</f>
        <v>0</v>
      </c>
      <c r="N27" s="13">
        <f>'Monthly Arrest - 60+'!Z27</f>
        <v>0</v>
      </c>
      <c r="O27" s="13">
        <f>'Monthly Arrest - 60+'!AA27</f>
        <v>0</v>
      </c>
      <c r="P27" s="14">
        <f t="shared" ref="P27:P40" si="4">SUM(J27:O27)</f>
        <v>0</v>
      </c>
      <c r="Q27" s="35"/>
      <c r="R27" s="15">
        <f>SUM(C27:P27)+SUM('[1]Arrest 25 - 59'!C25:I25)+SUM('[1]Arrest 18 - 24'!C25:I25)+SUM('[1]Arrest - under 18'!C25:H25)</f>
        <v>0</v>
      </c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s="37" customFormat="1" x14ac:dyDescent="0.25">
      <c r="A28" s="16"/>
      <c r="B28" s="38" t="s">
        <v>6</v>
      </c>
      <c r="C28" s="18">
        <f>'Monthly Arrest - 60+'!I28</f>
        <v>0</v>
      </c>
      <c r="D28" s="18">
        <f>'Monthly Arrest - 60+'!J28</f>
        <v>0</v>
      </c>
      <c r="E28" s="18">
        <f>'Monthly Arrest - 60+'!K28</f>
        <v>0</v>
      </c>
      <c r="F28" s="18">
        <f>'Monthly Arrest - 60+'!L28</f>
        <v>0</v>
      </c>
      <c r="G28" s="18">
        <f>'Monthly Arrest - 60+'!M28</f>
        <v>0</v>
      </c>
      <c r="H28" s="18">
        <f>'Monthly Arrest - 60+'!N28</f>
        <v>0</v>
      </c>
      <c r="I28" s="19">
        <f t="shared" si="3"/>
        <v>0</v>
      </c>
      <c r="J28" s="18">
        <f>'Monthly Arrest - 60+'!V28</f>
        <v>0</v>
      </c>
      <c r="K28" s="18">
        <f>'Monthly Arrest - 60+'!W28</f>
        <v>0</v>
      </c>
      <c r="L28" s="18">
        <f>'Monthly Arrest - 60+'!X28</f>
        <v>0</v>
      </c>
      <c r="M28" s="18">
        <f>'Monthly Arrest - 60+'!Y28</f>
        <v>0</v>
      </c>
      <c r="N28" s="18">
        <f>'Monthly Arrest - 60+'!Z28</f>
        <v>0</v>
      </c>
      <c r="O28" s="18">
        <f>'Monthly Arrest - 60+'!AA28</f>
        <v>0</v>
      </c>
      <c r="P28" s="19">
        <f t="shared" si="4"/>
        <v>0</v>
      </c>
      <c r="Q28" s="35"/>
      <c r="R28" s="20">
        <f>SUM(C28:P28)+SUM('[1]Arrest 25 - 59'!C26:I26)+SUM('[1]Arrest 18 - 24'!C26:I26)+SUM('[1]Arrest - under 18'!C26:H26)</f>
        <v>0</v>
      </c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s="37" customFormat="1" x14ac:dyDescent="0.25">
      <c r="A29" s="21" t="s">
        <v>18</v>
      </c>
      <c r="B29" s="39" t="s">
        <v>5</v>
      </c>
      <c r="C29" s="23">
        <f>'Monthly Arrest - 60+'!I29</f>
        <v>0</v>
      </c>
      <c r="D29" s="23">
        <f>'Monthly Arrest - 60+'!J29</f>
        <v>0</v>
      </c>
      <c r="E29" s="23">
        <f>'Monthly Arrest - 60+'!K29</f>
        <v>0</v>
      </c>
      <c r="F29" s="23">
        <f>'Monthly Arrest - 60+'!L29</f>
        <v>0</v>
      </c>
      <c r="G29" s="23">
        <f>'Monthly Arrest - 60+'!M29</f>
        <v>0</v>
      </c>
      <c r="H29" s="23">
        <f>'Monthly Arrest - 60+'!N29</f>
        <v>0</v>
      </c>
      <c r="I29" s="24">
        <f t="shared" si="3"/>
        <v>0</v>
      </c>
      <c r="J29" s="23">
        <f>'Monthly Arrest - 60+'!V29</f>
        <v>0</v>
      </c>
      <c r="K29" s="23">
        <f>'Monthly Arrest - 60+'!W29</f>
        <v>0</v>
      </c>
      <c r="L29" s="23">
        <f>'Monthly Arrest - 60+'!X29</f>
        <v>0</v>
      </c>
      <c r="M29" s="23">
        <f>'Monthly Arrest - 60+'!Y29</f>
        <v>0</v>
      </c>
      <c r="N29" s="23">
        <f>'Monthly Arrest - 60+'!Z29</f>
        <v>0</v>
      </c>
      <c r="O29" s="23">
        <f>'Monthly Arrest - 60+'!AA29</f>
        <v>0</v>
      </c>
      <c r="P29" s="24">
        <f t="shared" si="4"/>
        <v>0</v>
      </c>
      <c r="Q29" s="35"/>
      <c r="R29" s="20">
        <f>SUM(C29:P29)+SUM('[1]Arrest 25 - 59'!C27:I27)+SUM('[1]Arrest 18 - 24'!C27:I27)+SUM('[1]Arrest - under 18'!C27:H27)</f>
        <v>0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s="37" customFormat="1" x14ac:dyDescent="0.25">
      <c r="A30" s="16"/>
      <c r="B30" s="38" t="s">
        <v>6</v>
      </c>
      <c r="C30" s="18">
        <f>'Monthly Arrest - 60+'!I30</f>
        <v>0</v>
      </c>
      <c r="D30" s="18">
        <f>'Monthly Arrest - 60+'!J30</f>
        <v>0</v>
      </c>
      <c r="E30" s="18">
        <f>'Monthly Arrest - 60+'!K30</f>
        <v>0</v>
      </c>
      <c r="F30" s="18">
        <f>'Monthly Arrest - 60+'!L30</f>
        <v>0</v>
      </c>
      <c r="G30" s="18">
        <f>'Monthly Arrest - 60+'!M30</f>
        <v>0</v>
      </c>
      <c r="H30" s="18">
        <f>'Monthly Arrest - 60+'!N30</f>
        <v>0</v>
      </c>
      <c r="I30" s="19">
        <f t="shared" si="3"/>
        <v>0</v>
      </c>
      <c r="J30" s="18">
        <f>'Monthly Arrest - 60+'!V30</f>
        <v>0</v>
      </c>
      <c r="K30" s="18">
        <f>'Monthly Arrest - 60+'!W30</f>
        <v>0</v>
      </c>
      <c r="L30" s="18">
        <f>'Monthly Arrest - 60+'!X30</f>
        <v>0</v>
      </c>
      <c r="M30" s="18">
        <f>'Monthly Arrest - 60+'!Y30</f>
        <v>0</v>
      </c>
      <c r="N30" s="18">
        <f>'Monthly Arrest - 60+'!Z30</f>
        <v>0</v>
      </c>
      <c r="O30" s="18">
        <f>'Monthly Arrest - 60+'!AA30</f>
        <v>0</v>
      </c>
      <c r="P30" s="19">
        <f t="shared" si="4"/>
        <v>0</v>
      </c>
      <c r="Q30" s="35"/>
      <c r="R30" s="20">
        <f>SUM(C30:P30)+SUM('[1]Arrest 25 - 59'!C28:I28)+SUM('[1]Arrest 18 - 24'!C28:I28)+SUM('[1]Arrest - under 18'!C28:H28)</f>
        <v>0</v>
      </c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s="37" customFormat="1" x14ac:dyDescent="0.25">
      <c r="A31" s="21" t="s">
        <v>19</v>
      </c>
      <c r="B31" s="39" t="s">
        <v>5</v>
      </c>
      <c r="C31" s="23">
        <f>'Monthly Arrest - 60+'!I31</f>
        <v>0</v>
      </c>
      <c r="D31" s="23">
        <f>'Monthly Arrest - 60+'!J31</f>
        <v>0</v>
      </c>
      <c r="E31" s="23">
        <f>'Monthly Arrest - 60+'!K31</f>
        <v>0</v>
      </c>
      <c r="F31" s="23">
        <f>'Monthly Arrest - 60+'!L31</f>
        <v>0</v>
      </c>
      <c r="G31" s="23">
        <f>'Monthly Arrest - 60+'!M31</f>
        <v>0</v>
      </c>
      <c r="H31" s="23">
        <f>'Monthly Arrest - 60+'!N31</f>
        <v>0</v>
      </c>
      <c r="I31" s="24">
        <f t="shared" si="3"/>
        <v>0</v>
      </c>
      <c r="J31" s="23">
        <f>'Monthly Arrest - 60+'!V31</f>
        <v>0</v>
      </c>
      <c r="K31" s="23">
        <f>'Monthly Arrest - 60+'!W31</f>
        <v>0</v>
      </c>
      <c r="L31" s="23">
        <f>'Monthly Arrest - 60+'!X31</f>
        <v>0</v>
      </c>
      <c r="M31" s="23">
        <f>'Monthly Arrest - 60+'!Y31</f>
        <v>0</v>
      </c>
      <c r="N31" s="23">
        <f>'Monthly Arrest - 60+'!Z31</f>
        <v>0</v>
      </c>
      <c r="O31" s="23">
        <f>'Monthly Arrest - 60+'!AA31</f>
        <v>0</v>
      </c>
      <c r="P31" s="24">
        <f t="shared" si="4"/>
        <v>0</v>
      </c>
      <c r="Q31" s="35"/>
      <c r="R31" s="20">
        <f>SUM(C31:P31)+SUM('[1]Arrest 25 - 59'!C29:I29)+SUM('[1]Arrest 18 - 24'!C29:I29)+SUM('[1]Arrest - under 18'!C29:H29)</f>
        <v>0</v>
      </c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</row>
    <row r="32" spans="1:39" s="37" customFormat="1" x14ac:dyDescent="0.25">
      <c r="A32" s="16"/>
      <c r="B32" s="38" t="s">
        <v>6</v>
      </c>
      <c r="C32" s="18">
        <f>'Monthly Arrest - 60+'!I32</f>
        <v>0</v>
      </c>
      <c r="D32" s="18">
        <f>'Monthly Arrest - 60+'!J32</f>
        <v>0</v>
      </c>
      <c r="E32" s="18">
        <f>'Monthly Arrest - 60+'!K32</f>
        <v>0</v>
      </c>
      <c r="F32" s="18">
        <f>'Monthly Arrest - 60+'!L32</f>
        <v>0</v>
      </c>
      <c r="G32" s="18">
        <f>'Monthly Arrest - 60+'!M32</f>
        <v>0</v>
      </c>
      <c r="H32" s="18">
        <f>'Monthly Arrest - 60+'!N32</f>
        <v>0</v>
      </c>
      <c r="I32" s="19">
        <f t="shared" si="3"/>
        <v>0</v>
      </c>
      <c r="J32" s="18">
        <f>'Monthly Arrest - 60+'!V32</f>
        <v>0</v>
      </c>
      <c r="K32" s="18">
        <f>'Monthly Arrest - 60+'!W32</f>
        <v>0</v>
      </c>
      <c r="L32" s="18">
        <f>'Monthly Arrest - 60+'!X32</f>
        <v>0</v>
      </c>
      <c r="M32" s="18">
        <f>'Monthly Arrest - 60+'!Y32</f>
        <v>0</v>
      </c>
      <c r="N32" s="18">
        <f>'Monthly Arrest - 60+'!Z32</f>
        <v>0</v>
      </c>
      <c r="O32" s="18">
        <f>'Monthly Arrest - 60+'!AA32</f>
        <v>0</v>
      </c>
      <c r="P32" s="19">
        <f t="shared" si="4"/>
        <v>0</v>
      </c>
      <c r="Q32" s="35"/>
      <c r="R32" s="20">
        <f>SUM(C32:P32)+SUM('[1]Arrest 25 - 59'!C30:I30)+SUM('[1]Arrest 18 - 24'!C30:I30)+SUM('[1]Arrest - under 18'!C30:H30)</f>
        <v>0</v>
      </c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</row>
    <row r="33" spans="1:39" s="37" customFormat="1" x14ac:dyDescent="0.25">
      <c r="A33" s="21" t="s">
        <v>20</v>
      </c>
      <c r="B33" s="39" t="s">
        <v>5</v>
      </c>
      <c r="C33" s="23">
        <f>'Monthly Arrest - 60+'!I33</f>
        <v>0</v>
      </c>
      <c r="D33" s="23">
        <f>'Monthly Arrest - 60+'!J33</f>
        <v>0</v>
      </c>
      <c r="E33" s="23">
        <f>'Monthly Arrest - 60+'!K33</f>
        <v>0</v>
      </c>
      <c r="F33" s="23">
        <f>'Monthly Arrest - 60+'!L33</f>
        <v>0</v>
      </c>
      <c r="G33" s="23">
        <f>'Monthly Arrest - 60+'!M33</f>
        <v>0</v>
      </c>
      <c r="H33" s="23">
        <f>'Monthly Arrest - 60+'!N33</f>
        <v>0</v>
      </c>
      <c r="I33" s="24">
        <f t="shared" si="3"/>
        <v>0</v>
      </c>
      <c r="J33" s="23">
        <f>'Monthly Arrest - 60+'!V33</f>
        <v>0</v>
      </c>
      <c r="K33" s="23">
        <f>'Monthly Arrest - 60+'!W33</f>
        <v>0</v>
      </c>
      <c r="L33" s="23">
        <f>'Monthly Arrest - 60+'!X33</f>
        <v>0</v>
      </c>
      <c r="M33" s="23">
        <f>'Monthly Arrest - 60+'!Y33</f>
        <v>0</v>
      </c>
      <c r="N33" s="23">
        <f>'Monthly Arrest - 60+'!Z33</f>
        <v>0</v>
      </c>
      <c r="O33" s="23">
        <f>'Monthly Arrest - 60+'!AA33</f>
        <v>0</v>
      </c>
      <c r="P33" s="24">
        <f t="shared" si="4"/>
        <v>0</v>
      </c>
      <c r="Q33" s="35"/>
      <c r="R33" s="20">
        <f>SUM(C33:P33)+SUM('[1]Arrest 25 - 59'!C31:I31)+SUM('[1]Arrest 18 - 24'!C31:I31)+SUM('[1]Arrest - under 18'!C31:H31)</f>
        <v>0</v>
      </c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39" s="37" customFormat="1" x14ac:dyDescent="0.25">
      <c r="A34" s="16"/>
      <c r="B34" s="38" t="s">
        <v>6</v>
      </c>
      <c r="C34" s="18">
        <f>'Monthly Arrest - 60+'!I34</f>
        <v>0</v>
      </c>
      <c r="D34" s="18">
        <f>'Monthly Arrest - 60+'!J34</f>
        <v>0</v>
      </c>
      <c r="E34" s="18">
        <f>'Monthly Arrest - 60+'!K34</f>
        <v>0</v>
      </c>
      <c r="F34" s="18">
        <f>'Monthly Arrest - 60+'!L34</f>
        <v>0</v>
      </c>
      <c r="G34" s="18">
        <f>'Monthly Arrest - 60+'!M34</f>
        <v>0</v>
      </c>
      <c r="H34" s="18">
        <f>'Monthly Arrest - 60+'!N34</f>
        <v>0</v>
      </c>
      <c r="I34" s="19">
        <f t="shared" si="3"/>
        <v>0</v>
      </c>
      <c r="J34" s="18">
        <f>'Monthly Arrest - 60+'!V34</f>
        <v>0</v>
      </c>
      <c r="K34" s="18">
        <f>'Monthly Arrest - 60+'!W34</f>
        <v>0</v>
      </c>
      <c r="L34" s="18">
        <f>'Monthly Arrest - 60+'!X34</f>
        <v>0</v>
      </c>
      <c r="M34" s="18">
        <f>'Monthly Arrest - 60+'!Y34</f>
        <v>0</v>
      </c>
      <c r="N34" s="18">
        <f>'Monthly Arrest - 60+'!Z34</f>
        <v>0</v>
      </c>
      <c r="O34" s="18">
        <f>'Monthly Arrest - 60+'!AA34</f>
        <v>0</v>
      </c>
      <c r="P34" s="19">
        <f t="shared" si="4"/>
        <v>0</v>
      </c>
      <c r="Q34" s="35"/>
      <c r="R34" s="20">
        <f>SUM(C34:P34)+SUM('[1]Arrest 25 - 59'!C32:I32)+SUM('[1]Arrest 18 - 24'!C32:I32)+SUM('[1]Arrest - under 18'!C32:H32)</f>
        <v>0</v>
      </c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39" s="37" customFormat="1" x14ac:dyDescent="0.25">
      <c r="A35" s="21" t="s">
        <v>21</v>
      </c>
      <c r="B35" s="39" t="s">
        <v>5</v>
      </c>
      <c r="C35" s="23">
        <f>'Monthly Arrest - 60+'!I35</f>
        <v>0</v>
      </c>
      <c r="D35" s="23">
        <f>'Monthly Arrest - 60+'!J35</f>
        <v>0</v>
      </c>
      <c r="E35" s="23">
        <f>'Monthly Arrest - 60+'!K35</f>
        <v>0</v>
      </c>
      <c r="F35" s="23">
        <f>'Monthly Arrest - 60+'!L35</f>
        <v>0</v>
      </c>
      <c r="G35" s="23">
        <f>'Monthly Arrest - 60+'!M35</f>
        <v>0</v>
      </c>
      <c r="H35" s="23">
        <f>'Monthly Arrest - 60+'!N35</f>
        <v>0</v>
      </c>
      <c r="I35" s="24">
        <f t="shared" si="3"/>
        <v>0</v>
      </c>
      <c r="J35" s="23">
        <f>'Monthly Arrest - 60+'!V35</f>
        <v>0</v>
      </c>
      <c r="K35" s="23">
        <f>'Monthly Arrest - 60+'!W35</f>
        <v>0</v>
      </c>
      <c r="L35" s="23">
        <f>'Monthly Arrest - 60+'!X35</f>
        <v>0</v>
      </c>
      <c r="M35" s="23">
        <f>'Monthly Arrest - 60+'!Y35</f>
        <v>0</v>
      </c>
      <c r="N35" s="23">
        <f>'Monthly Arrest - 60+'!Z35</f>
        <v>0</v>
      </c>
      <c r="O35" s="23">
        <f>'Monthly Arrest - 60+'!AA35</f>
        <v>0</v>
      </c>
      <c r="P35" s="24">
        <f t="shared" si="4"/>
        <v>0</v>
      </c>
      <c r="Q35" s="35"/>
      <c r="R35" s="20">
        <f>SUM(C35:P35)+SUM('[1]Arrest 25 - 59'!C33:I33)+SUM('[1]Arrest 18 - 24'!C33:I33)+SUM('[1]Arrest - under 18'!C33:H33)</f>
        <v>0</v>
      </c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39" s="37" customFormat="1" x14ac:dyDescent="0.25">
      <c r="A36" s="16"/>
      <c r="B36" s="38" t="s">
        <v>6</v>
      </c>
      <c r="C36" s="18">
        <f>'Monthly Arrest - 60+'!I36</f>
        <v>0</v>
      </c>
      <c r="D36" s="18">
        <f>'Monthly Arrest - 60+'!J36</f>
        <v>0</v>
      </c>
      <c r="E36" s="18">
        <f>'Monthly Arrest - 60+'!K36</f>
        <v>0</v>
      </c>
      <c r="F36" s="18">
        <f>'Monthly Arrest - 60+'!L36</f>
        <v>0</v>
      </c>
      <c r="G36" s="18">
        <f>'Monthly Arrest - 60+'!M36</f>
        <v>0</v>
      </c>
      <c r="H36" s="18">
        <f>'Monthly Arrest - 60+'!N36</f>
        <v>0</v>
      </c>
      <c r="I36" s="19">
        <f t="shared" si="3"/>
        <v>0</v>
      </c>
      <c r="J36" s="18">
        <f>'Monthly Arrest - 60+'!V36</f>
        <v>0</v>
      </c>
      <c r="K36" s="18">
        <f>'Monthly Arrest - 60+'!W36</f>
        <v>0</v>
      </c>
      <c r="L36" s="18">
        <f>'Monthly Arrest - 60+'!X36</f>
        <v>0</v>
      </c>
      <c r="M36" s="18">
        <f>'Monthly Arrest - 60+'!Y36</f>
        <v>0</v>
      </c>
      <c r="N36" s="18">
        <f>'Monthly Arrest - 60+'!Z36</f>
        <v>0</v>
      </c>
      <c r="O36" s="18">
        <f>'Monthly Arrest - 60+'!AA36</f>
        <v>0</v>
      </c>
      <c r="P36" s="19">
        <f t="shared" si="4"/>
        <v>0</v>
      </c>
      <c r="Q36" s="35"/>
      <c r="R36" s="20">
        <f>SUM(C36:P36)+SUM('[1]Arrest 25 - 59'!C34:I34)+SUM('[1]Arrest 18 - 24'!C34:I34)+SUM('[1]Arrest - under 18'!C34:H34)</f>
        <v>0</v>
      </c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39" s="37" customFormat="1" x14ac:dyDescent="0.25">
      <c r="A37" s="21" t="s">
        <v>22</v>
      </c>
      <c r="B37" s="39" t="s">
        <v>5</v>
      </c>
      <c r="C37" s="23">
        <f>'Monthly Arrest - 60+'!I37</f>
        <v>0</v>
      </c>
      <c r="D37" s="23">
        <f>'Monthly Arrest - 60+'!J37</f>
        <v>0</v>
      </c>
      <c r="E37" s="23">
        <f>'Monthly Arrest - 60+'!K37</f>
        <v>0</v>
      </c>
      <c r="F37" s="23">
        <f>'Monthly Arrest - 60+'!L37</f>
        <v>0</v>
      </c>
      <c r="G37" s="23">
        <f>'Monthly Arrest - 60+'!M37</f>
        <v>0</v>
      </c>
      <c r="H37" s="23">
        <f>'Monthly Arrest - 60+'!N37</f>
        <v>0</v>
      </c>
      <c r="I37" s="24">
        <f t="shared" si="3"/>
        <v>0</v>
      </c>
      <c r="J37" s="23">
        <f>'Monthly Arrest - 60+'!V37</f>
        <v>0</v>
      </c>
      <c r="K37" s="23">
        <f>'Monthly Arrest - 60+'!W37</f>
        <v>0</v>
      </c>
      <c r="L37" s="23">
        <f>'Monthly Arrest - 60+'!X37</f>
        <v>0</v>
      </c>
      <c r="M37" s="23">
        <f>'Monthly Arrest - 60+'!Y37</f>
        <v>0</v>
      </c>
      <c r="N37" s="23">
        <f>'Monthly Arrest - 60+'!Z37</f>
        <v>0</v>
      </c>
      <c r="O37" s="23">
        <f>'Monthly Arrest - 60+'!AA37</f>
        <v>0</v>
      </c>
      <c r="P37" s="24">
        <f t="shared" si="4"/>
        <v>0</v>
      </c>
      <c r="Q37" s="35"/>
      <c r="R37" s="20">
        <f>SUM(C37:P37)+SUM('[1]Arrest 25 - 59'!C35:I35)+SUM('[1]Arrest 18 - 24'!C35:I35)+SUM('[1]Arrest - under 18'!C35:H35)</f>
        <v>0</v>
      </c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39" s="37" customFormat="1" x14ac:dyDescent="0.25">
      <c r="A38" s="16"/>
      <c r="B38" s="38" t="s">
        <v>6</v>
      </c>
      <c r="C38" s="18">
        <f>'Monthly Arrest - 60+'!I38</f>
        <v>0</v>
      </c>
      <c r="D38" s="18">
        <f>'Monthly Arrest - 60+'!J38</f>
        <v>0</v>
      </c>
      <c r="E38" s="18">
        <f>'Monthly Arrest - 60+'!K38</f>
        <v>0</v>
      </c>
      <c r="F38" s="18">
        <f>'Monthly Arrest - 60+'!L38</f>
        <v>0</v>
      </c>
      <c r="G38" s="18">
        <f>'Monthly Arrest - 60+'!M38</f>
        <v>0</v>
      </c>
      <c r="H38" s="18">
        <f>'Monthly Arrest - 60+'!N38</f>
        <v>0</v>
      </c>
      <c r="I38" s="19">
        <f t="shared" si="3"/>
        <v>0</v>
      </c>
      <c r="J38" s="18">
        <f>'Monthly Arrest - 60+'!V38</f>
        <v>0</v>
      </c>
      <c r="K38" s="18">
        <f>'Monthly Arrest - 60+'!W38</f>
        <v>0</v>
      </c>
      <c r="L38" s="18">
        <f>'Monthly Arrest - 60+'!X38</f>
        <v>0</v>
      </c>
      <c r="M38" s="18">
        <f>'Monthly Arrest - 60+'!Y38</f>
        <v>0</v>
      </c>
      <c r="N38" s="18">
        <f>'Monthly Arrest - 60+'!Z38</f>
        <v>0</v>
      </c>
      <c r="O38" s="18">
        <f>'Monthly Arrest - 60+'!AA38</f>
        <v>0</v>
      </c>
      <c r="P38" s="19">
        <f t="shared" si="4"/>
        <v>0</v>
      </c>
      <c r="Q38" s="35"/>
      <c r="R38" s="20">
        <f>SUM(C38:P38)+SUM('[1]Arrest 25 - 59'!C36:I36)+SUM('[1]Arrest 18 - 24'!C36:I36)+SUM('[1]Arrest - under 18'!C36:H36)</f>
        <v>0</v>
      </c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39" s="37" customFormat="1" x14ac:dyDescent="0.25">
      <c r="A39" s="21" t="s">
        <v>23</v>
      </c>
      <c r="B39" s="39" t="s">
        <v>5</v>
      </c>
      <c r="C39" s="23">
        <f>'Monthly Arrest - 60+'!I39</f>
        <v>0</v>
      </c>
      <c r="D39" s="23">
        <f>'Monthly Arrest - 60+'!J39</f>
        <v>0</v>
      </c>
      <c r="E39" s="23">
        <f>'Monthly Arrest - 60+'!K39</f>
        <v>0</v>
      </c>
      <c r="F39" s="23">
        <f>'Monthly Arrest - 60+'!L39</f>
        <v>0</v>
      </c>
      <c r="G39" s="23">
        <f>'Monthly Arrest - 60+'!M39</f>
        <v>0</v>
      </c>
      <c r="H39" s="23">
        <f>'Monthly Arrest - 60+'!N39</f>
        <v>0</v>
      </c>
      <c r="I39" s="24">
        <f t="shared" si="3"/>
        <v>0</v>
      </c>
      <c r="J39" s="23">
        <f>'Monthly Arrest - 60+'!V39</f>
        <v>0</v>
      </c>
      <c r="K39" s="23">
        <f>'Monthly Arrest - 60+'!W39</f>
        <v>0</v>
      </c>
      <c r="L39" s="23">
        <f>'Monthly Arrest - 60+'!X39</f>
        <v>0</v>
      </c>
      <c r="M39" s="23">
        <f>'Monthly Arrest - 60+'!Y39</f>
        <v>0</v>
      </c>
      <c r="N39" s="23">
        <f>'Monthly Arrest - 60+'!Z39</f>
        <v>0</v>
      </c>
      <c r="O39" s="23">
        <f>'Monthly Arrest - 60+'!AA39</f>
        <v>0</v>
      </c>
      <c r="P39" s="24">
        <f t="shared" si="4"/>
        <v>0</v>
      </c>
      <c r="Q39" s="35"/>
      <c r="R39" s="20">
        <f>SUM(C39:P39)+SUM('[1]Arrest 25 - 59'!C37:I37)+SUM('[1]Arrest 18 - 24'!C37:I37)+SUM('[1]Arrest - under 18'!C37:H37)</f>
        <v>0</v>
      </c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39" s="36" customFormat="1" ht="15.75" thickBot="1" x14ac:dyDescent="0.3">
      <c r="A40" s="25"/>
      <c r="B40" s="40" t="s">
        <v>6</v>
      </c>
      <c r="C40" s="27">
        <f>'Monthly Arrest - 60+'!I40</f>
        <v>0</v>
      </c>
      <c r="D40" s="27">
        <f>'Monthly Arrest - 60+'!J40</f>
        <v>0</v>
      </c>
      <c r="E40" s="27">
        <f>'Monthly Arrest - 60+'!K40</f>
        <v>0</v>
      </c>
      <c r="F40" s="27">
        <f>'Monthly Arrest - 60+'!L40</f>
        <v>0</v>
      </c>
      <c r="G40" s="27">
        <f>'Monthly Arrest - 60+'!M40</f>
        <v>0</v>
      </c>
      <c r="H40" s="27">
        <f>'Monthly Arrest - 60+'!N40</f>
        <v>0</v>
      </c>
      <c r="I40" s="28">
        <f t="shared" si="3"/>
        <v>0</v>
      </c>
      <c r="J40" s="27">
        <f>'Monthly Arrest - 60+'!V40</f>
        <v>0</v>
      </c>
      <c r="K40" s="27">
        <f>'Monthly Arrest - 60+'!W40</f>
        <v>0</v>
      </c>
      <c r="L40" s="27">
        <f>'Monthly Arrest - 60+'!X40</f>
        <v>0</v>
      </c>
      <c r="M40" s="27">
        <f>'Monthly Arrest - 60+'!Y40</f>
        <v>0</v>
      </c>
      <c r="N40" s="27">
        <f>'Monthly Arrest - 60+'!Z40</f>
        <v>0</v>
      </c>
      <c r="O40" s="27">
        <f>'Monthly Arrest - 60+'!AA40</f>
        <v>0</v>
      </c>
      <c r="P40" s="28">
        <f t="shared" si="4"/>
        <v>0</v>
      </c>
      <c r="Q40" s="35"/>
      <c r="R40" s="29">
        <f>SUM(C40:P40)+SUM('[1]Arrest 25 - 59'!C38:I38)+SUM('[1]Arrest 18 - 24'!C38:I38)+SUM('[1]Arrest - under 18'!C38:H38)</f>
        <v>0</v>
      </c>
    </row>
    <row r="41" spans="1:39" ht="15.75" thickTop="1" x14ac:dyDescent="0.25">
      <c r="A41" s="41" t="s">
        <v>24</v>
      </c>
      <c r="B41" s="42" t="s">
        <v>5</v>
      </c>
      <c r="C41" s="43">
        <f>C27+C29+C31+C33+C35+C37+C39</f>
        <v>0</v>
      </c>
      <c r="D41" s="43">
        <f t="shared" ref="D41:P42" si="5">D27+D29+D31+D33+D35+D37+D39</f>
        <v>0</v>
      </c>
      <c r="E41" s="43">
        <f t="shared" si="5"/>
        <v>0</v>
      </c>
      <c r="F41" s="43">
        <f t="shared" si="5"/>
        <v>0</v>
      </c>
      <c r="G41" s="43">
        <f t="shared" si="5"/>
        <v>0</v>
      </c>
      <c r="H41" s="43">
        <f t="shared" si="5"/>
        <v>0</v>
      </c>
      <c r="I41" s="54">
        <f t="shared" si="5"/>
        <v>0</v>
      </c>
      <c r="J41" s="43">
        <f t="shared" si="5"/>
        <v>0</v>
      </c>
      <c r="K41" s="43">
        <f t="shared" si="5"/>
        <v>0</v>
      </c>
      <c r="L41" s="43">
        <f t="shared" si="5"/>
        <v>0</v>
      </c>
      <c r="M41" s="43">
        <f t="shared" si="5"/>
        <v>0</v>
      </c>
      <c r="N41" s="43">
        <f t="shared" si="5"/>
        <v>0</v>
      </c>
      <c r="O41" s="43">
        <f t="shared" si="5"/>
        <v>0</v>
      </c>
      <c r="P41" s="43">
        <f t="shared" si="5"/>
        <v>0</v>
      </c>
      <c r="R41" s="9">
        <f>SUM(C41:P41)+SUM('[1]Arrest 25 - 59'!C39:I39)+SUM('[1]Arrest 18 - 24'!C39:I39)+SUM('[1]Arrest - under 18'!C39:H39)</f>
        <v>0</v>
      </c>
    </row>
    <row r="42" spans="1:39" x14ac:dyDescent="0.25">
      <c r="A42" s="44"/>
      <c r="B42" s="42" t="s">
        <v>6</v>
      </c>
      <c r="C42" s="43">
        <f>C28+C30+C32+C34+C36+C38+C40</f>
        <v>0</v>
      </c>
      <c r="D42" s="43">
        <f t="shared" si="5"/>
        <v>0</v>
      </c>
      <c r="E42" s="43">
        <f t="shared" si="5"/>
        <v>0</v>
      </c>
      <c r="F42" s="43">
        <f t="shared" si="5"/>
        <v>0</v>
      </c>
      <c r="G42" s="43">
        <f t="shared" si="5"/>
        <v>0</v>
      </c>
      <c r="H42" s="43">
        <f t="shared" si="5"/>
        <v>0</v>
      </c>
      <c r="I42" s="54">
        <f t="shared" si="5"/>
        <v>0</v>
      </c>
      <c r="J42" s="43">
        <f t="shared" si="5"/>
        <v>0</v>
      </c>
      <c r="K42" s="43">
        <f t="shared" si="5"/>
        <v>0</v>
      </c>
      <c r="L42" s="43">
        <f t="shared" si="5"/>
        <v>0</v>
      </c>
      <c r="M42" s="43">
        <f t="shared" si="5"/>
        <v>0</v>
      </c>
      <c r="N42" s="43">
        <f t="shared" si="5"/>
        <v>0</v>
      </c>
      <c r="O42" s="43">
        <f t="shared" si="5"/>
        <v>0</v>
      </c>
      <c r="P42" s="43">
        <f t="shared" si="5"/>
        <v>0</v>
      </c>
      <c r="R42" s="9">
        <f>SUM(C42:P42)+SUM('[1]Arrest 25 - 59'!C40:I40)+SUM('[1]Arrest 18 - 24'!C40:I40)+SUM('[1]Arrest - under 18'!C40:H40)</f>
        <v>0</v>
      </c>
    </row>
    <row r="44" spans="1:39" s="10" customFormat="1" x14ac:dyDescent="0.25">
      <c r="A44" s="45" t="s">
        <v>25</v>
      </c>
      <c r="B44" s="6"/>
      <c r="C44" s="7" t="s">
        <v>1</v>
      </c>
      <c r="D44" s="7"/>
      <c r="E44" s="7"/>
      <c r="F44" s="7"/>
      <c r="G44" s="7"/>
      <c r="H44" s="7"/>
      <c r="I44" s="7"/>
      <c r="J44" s="7" t="s">
        <v>2</v>
      </c>
      <c r="K44" s="7"/>
      <c r="L44" s="7"/>
      <c r="M44" s="7"/>
      <c r="N44" s="7"/>
      <c r="O44" s="7"/>
      <c r="P44" s="7"/>
      <c r="Q44" s="8"/>
      <c r="R44" s="9" t="s">
        <v>3</v>
      </c>
    </row>
    <row r="45" spans="1:39" s="10" customFormat="1" ht="15.75" thickBot="1" x14ac:dyDescent="0.3">
      <c r="A45" s="5"/>
      <c r="B45" s="6"/>
      <c r="C45" s="7" t="s">
        <v>66</v>
      </c>
      <c r="D45" s="7" t="s">
        <v>69</v>
      </c>
      <c r="E45" s="7" t="s">
        <v>70</v>
      </c>
      <c r="F45" s="7" t="s">
        <v>71</v>
      </c>
      <c r="G45" s="7" t="s">
        <v>72</v>
      </c>
      <c r="H45" s="7" t="s">
        <v>73</v>
      </c>
      <c r="I45" s="7" t="s">
        <v>79</v>
      </c>
      <c r="J45" s="7" t="s">
        <v>66</v>
      </c>
      <c r="K45" s="7" t="s">
        <v>69</v>
      </c>
      <c r="L45" s="7" t="s">
        <v>70</v>
      </c>
      <c r="M45" s="7" t="s">
        <v>71</v>
      </c>
      <c r="N45" s="7" t="s">
        <v>72</v>
      </c>
      <c r="O45" s="7" t="s">
        <v>73</v>
      </c>
      <c r="P45" s="7" t="s">
        <v>79</v>
      </c>
      <c r="Q45" s="8"/>
      <c r="R45" s="9"/>
    </row>
    <row r="46" spans="1:39" s="36" customFormat="1" ht="15.75" thickTop="1" x14ac:dyDescent="0.25">
      <c r="A46" s="11" t="s">
        <v>26</v>
      </c>
      <c r="B46" s="34" t="s">
        <v>5</v>
      </c>
      <c r="C46" s="13">
        <f>'Monthly Arrest - 60+'!I46</f>
        <v>0</v>
      </c>
      <c r="D46" s="13">
        <f>'Monthly Arrest - 60+'!J46</f>
        <v>0</v>
      </c>
      <c r="E46" s="13">
        <f>'Monthly Arrest - 60+'!K46</f>
        <v>0</v>
      </c>
      <c r="F46" s="13">
        <f>'Monthly Arrest - 60+'!L46</f>
        <v>0</v>
      </c>
      <c r="G46" s="13">
        <f>'Monthly Arrest - 60+'!M46</f>
        <v>0</v>
      </c>
      <c r="H46" s="13">
        <f>'Monthly Arrest - 60+'!N46</f>
        <v>0</v>
      </c>
      <c r="I46" s="14">
        <f t="shared" ref="I46:I53" si="6">SUM(C46:H46)</f>
        <v>0</v>
      </c>
      <c r="J46" s="13">
        <f>'Monthly Arrest - 60+'!V46</f>
        <v>0</v>
      </c>
      <c r="K46" s="13">
        <f>'Monthly Arrest - 60+'!W46</f>
        <v>0</v>
      </c>
      <c r="L46" s="13">
        <f>'Monthly Arrest - 60+'!X46</f>
        <v>0</v>
      </c>
      <c r="M46" s="13">
        <f>'Monthly Arrest - 60+'!Y46</f>
        <v>0</v>
      </c>
      <c r="N46" s="13">
        <f>'Monthly Arrest - 60+'!Z46</f>
        <v>0</v>
      </c>
      <c r="O46" s="13">
        <f>'Monthly Arrest - 60+'!AA46</f>
        <v>0</v>
      </c>
      <c r="P46" s="14">
        <f t="shared" ref="P46:P53" si="7">SUM(J46:O46)</f>
        <v>0</v>
      </c>
      <c r="Q46" s="35"/>
      <c r="R46" s="15">
        <f>SUM(C46:P46)+SUM('[1]Arrest 25 - 59'!C43:I43)+SUM('[1]Arrest 18 - 24'!C43:I43)+SUM('[1]Arrest - under 18'!C43:H43)</f>
        <v>0</v>
      </c>
    </row>
    <row r="47" spans="1:39" s="36" customFormat="1" x14ac:dyDescent="0.25">
      <c r="A47" s="16"/>
      <c r="B47" s="38" t="s">
        <v>6</v>
      </c>
      <c r="C47" s="18">
        <f>'Monthly Arrest - 60+'!I47</f>
        <v>0</v>
      </c>
      <c r="D47" s="18">
        <f>'Monthly Arrest - 60+'!J47</f>
        <v>0</v>
      </c>
      <c r="E47" s="18">
        <f>'Monthly Arrest - 60+'!K47</f>
        <v>0</v>
      </c>
      <c r="F47" s="18">
        <f>'Monthly Arrest - 60+'!L47</f>
        <v>0</v>
      </c>
      <c r="G47" s="18">
        <f>'Monthly Arrest - 60+'!M47</f>
        <v>0</v>
      </c>
      <c r="H47" s="18">
        <f>'Monthly Arrest - 60+'!N47</f>
        <v>0</v>
      </c>
      <c r="I47" s="19">
        <f t="shared" si="6"/>
        <v>0</v>
      </c>
      <c r="J47" s="18">
        <f>'Monthly Arrest - 60+'!V47</f>
        <v>0</v>
      </c>
      <c r="K47" s="18">
        <f>'Monthly Arrest - 60+'!W47</f>
        <v>0</v>
      </c>
      <c r="L47" s="18">
        <f>'Monthly Arrest - 60+'!X47</f>
        <v>0</v>
      </c>
      <c r="M47" s="18">
        <f>'Monthly Arrest - 60+'!Y47</f>
        <v>0</v>
      </c>
      <c r="N47" s="18">
        <f>'Monthly Arrest - 60+'!Z47</f>
        <v>0</v>
      </c>
      <c r="O47" s="18">
        <f>'Monthly Arrest - 60+'!AA47</f>
        <v>0</v>
      </c>
      <c r="P47" s="19">
        <f t="shared" si="7"/>
        <v>0</v>
      </c>
      <c r="Q47" s="35"/>
      <c r="R47" s="20">
        <f>SUM(C47:P47)+SUM('[1]Arrest 25 - 59'!C44:I44)+SUM('[1]Arrest 18 - 24'!C44:I44)+SUM('[1]Arrest - under 18'!C44:H44)</f>
        <v>0</v>
      </c>
    </row>
    <row r="48" spans="1:39" s="36" customFormat="1" x14ac:dyDescent="0.25">
      <c r="A48" s="21" t="s">
        <v>27</v>
      </c>
      <c r="B48" s="39" t="s">
        <v>5</v>
      </c>
      <c r="C48" s="23">
        <f>'Monthly Arrest - 60+'!I48</f>
        <v>0</v>
      </c>
      <c r="D48" s="23">
        <f>'Monthly Arrest - 60+'!J48</f>
        <v>0</v>
      </c>
      <c r="E48" s="23">
        <f>'Monthly Arrest - 60+'!K48</f>
        <v>0</v>
      </c>
      <c r="F48" s="23">
        <f>'Monthly Arrest - 60+'!L48</f>
        <v>0</v>
      </c>
      <c r="G48" s="23">
        <f>'Monthly Arrest - 60+'!M48</f>
        <v>0</v>
      </c>
      <c r="H48" s="23">
        <f>'Monthly Arrest - 60+'!N48</f>
        <v>0</v>
      </c>
      <c r="I48" s="24">
        <f t="shared" si="6"/>
        <v>0</v>
      </c>
      <c r="J48" s="23">
        <f>'Monthly Arrest - 60+'!V48</f>
        <v>0</v>
      </c>
      <c r="K48" s="23">
        <f>'Monthly Arrest - 60+'!W48</f>
        <v>0</v>
      </c>
      <c r="L48" s="23">
        <f>'Monthly Arrest - 60+'!X48</f>
        <v>0</v>
      </c>
      <c r="M48" s="23">
        <f>'Monthly Arrest - 60+'!Y48</f>
        <v>0</v>
      </c>
      <c r="N48" s="23">
        <f>'Monthly Arrest - 60+'!Z48</f>
        <v>0</v>
      </c>
      <c r="O48" s="23">
        <f>'Monthly Arrest - 60+'!AA48</f>
        <v>0</v>
      </c>
      <c r="P48" s="24">
        <f t="shared" si="7"/>
        <v>0</v>
      </c>
      <c r="Q48" s="35"/>
      <c r="R48" s="20">
        <f>SUM(C48:P48)+SUM('[1]Arrest 25 - 59'!C45:I45)+SUM('[1]Arrest 18 - 24'!C45:I45)+SUM('[1]Arrest - under 18'!C45:H45)</f>
        <v>0</v>
      </c>
    </row>
    <row r="49" spans="1:18" s="36" customFormat="1" x14ac:dyDescent="0.25">
      <c r="A49" s="16"/>
      <c r="B49" s="38" t="s">
        <v>6</v>
      </c>
      <c r="C49" s="18">
        <f>'Monthly Arrest - 60+'!I49</f>
        <v>0</v>
      </c>
      <c r="D49" s="18">
        <f>'Monthly Arrest - 60+'!J49</f>
        <v>0</v>
      </c>
      <c r="E49" s="18">
        <f>'Monthly Arrest - 60+'!K49</f>
        <v>0</v>
      </c>
      <c r="F49" s="18">
        <f>'Monthly Arrest - 60+'!L49</f>
        <v>0</v>
      </c>
      <c r="G49" s="18">
        <f>'Monthly Arrest - 60+'!M49</f>
        <v>0</v>
      </c>
      <c r="H49" s="18">
        <f>'Monthly Arrest - 60+'!N49</f>
        <v>0</v>
      </c>
      <c r="I49" s="19">
        <f t="shared" si="6"/>
        <v>0</v>
      </c>
      <c r="J49" s="18">
        <f>'Monthly Arrest - 60+'!V49</f>
        <v>0</v>
      </c>
      <c r="K49" s="18">
        <f>'Monthly Arrest - 60+'!W49</f>
        <v>0</v>
      </c>
      <c r="L49" s="18">
        <f>'Monthly Arrest - 60+'!X49</f>
        <v>0</v>
      </c>
      <c r="M49" s="18">
        <f>'Monthly Arrest - 60+'!Y49</f>
        <v>0</v>
      </c>
      <c r="N49" s="18">
        <f>'Monthly Arrest - 60+'!Z49</f>
        <v>0</v>
      </c>
      <c r="O49" s="18">
        <f>'Monthly Arrest - 60+'!AA49</f>
        <v>0</v>
      </c>
      <c r="P49" s="19">
        <f t="shared" si="7"/>
        <v>0</v>
      </c>
      <c r="Q49" s="35"/>
      <c r="R49" s="20">
        <f>SUM(C49:P49)+SUM('[1]Arrest 25 - 59'!C46:I46)+SUM('[1]Arrest 18 - 24'!C46:I46)+SUM('[1]Arrest - under 18'!C46:H46)</f>
        <v>0</v>
      </c>
    </row>
    <row r="50" spans="1:18" s="36" customFormat="1" x14ac:dyDescent="0.25">
      <c r="A50" s="21" t="s">
        <v>28</v>
      </c>
      <c r="B50" s="39" t="s">
        <v>5</v>
      </c>
      <c r="C50" s="23">
        <f>'Monthly Arrest - 60+'!I50</f>
        <v>0</v>
      </c>
      <c r="D50" s="23">
        <f>'Monthly Arrest - 60+'!J50</f>
        <v>0</v>
      </c>
      <c r="E50" s="23">
        <f>'Monthly Arrest - 60+'!K50</f>
        <v>0</v>
      </c>
      <c r="F50" s="23">
        <f>'Monthly Arrest - 60+'!L50</f>
        <v>0</v>
      </c>
      <c r="G50" s="23">
        <f>'Monthly Arrest - 60+'!M50</f>
        <v>0</v>
      </c>
      <c r="H50" s="23">
        <f>'Monthly Arrest - 60+'!N50</f>
        <v>0</v>
      </c>
      <c r="I50" s="24">
        <f t="shared" si="6"/>
        <v>0</v>
      </c>
      <c r="J50" s="23">
        <f>'Monthly Arrest - 60+'!V50</f>
        <v>0</v>
      </c>
      <c r="K50" s="23">
        <f>'Monthly Arrest - 60+'!W50</f>
        <v>0</v>
      </c>
      <c r="L50" s="23">
        <f>'Monthly Arrest - 60+'!X50</f>
        <v>0</v>
      </c>
      <c r="M50" s="23">
        <f>'Monthly Arrest - 60+'!Y50</f>
        <v>0</v>
      </c>
      <c r="N50" s="23">
        <f>'Monthly Arrest - 60+'!Z50</f>
        <v>0</v>
      </c>
      <c r="O50" s="23">
        <f>'Monthly Arrest - 60+'!AA50</f>
        <v>0</v>
      </c>
      <c r="P50" s="24">
        <f t="shared" si="7"/>
        <v>0</v>
      </c>
      <c r="Q50" s="35"/>
      <c r="R50" s="20">
        <f>SUM(C50:P50)+SUM('[1]Arrest 25 - 59'!C47:I47)+SUM('[1]Arrest 18 - 24'!C47:I47)+SUM('[1]Arrest - under 18'!C47:H47)</f>
        <v>0</v>
      </c>
    </row>
    <row r="51" spans="1:18" s="36" customFormat="1" x14ac:dyDescent="0.25">
      <c r="A51" s="16"/>
      <c r="B51" s="38" t="s">
        <v>6</v>
      </c>
      <c r="C51" s="18">
        <f>'Monthly Arrest - 60+'!I51</f>
        <v>0</v>
      </c>
      <c r="D51" s="18">
        <f>'Monthly Arrest - 60+'!J51</f>
        <v>0</v>
      </c>
      <c r="E51" s="18">
        <f>'Monthly Arrest - 60+'!K51</f>
        <v>0</v>
      </c>
      <c r="F51" s="18">
        <f>'Monthly Arrest - 60+'!L51</f>
        <v>0</v>
      </c>
      <c r="G51" s="18">
        <f>'Monthly Arrest - 60+'!M51</f>
        <v>0</v>
      </c>
      <c r="H51" s="18">
        <f>'Monthly Arrest - 60+'!N51</f>
        <v>0</v>
      </c>
      <c r="I51" s="19">
        <f t="shared" si="6"/>
        <v>0</v>
      </c>
      <c r="J51" s="18">
        <f>'Monthly Arrest - 60+'!V51</f>
        <v>0</v>
      </c>
      <c r="K51" s="18">
        <f>'Monthly Arrest - 60+'!W51</f>
        <v>0</v>
      </c>
      <c r="L51" s="18">
        <f>'Monthly Arrest - 60+'!X51</f>
        <v>0</v>
      </c>
      <c r="M51" s="18">
        <f>'Monthly Arrest - 60+'!Y51</f>
        <v>0</v>
      </c>
      <c r="N51" s="18">
        <f>'Monthly Arrest - 60+'!Z51</f>
        <v>0</v>
      </c>
      <c r="O51" s="18">
        <f>'Monthly Arrest - 60+'!AA51</f>
        <v>0</v>
      </c>
      <c r="P51" s="19">
        <f t="shared" si="7"/>
        <v>0</v>
      </c>
      <c r="Q51" s="35"/>
      <c r="R51" s="20">
        <f>SUM(C51:P51)+SUM('[1]Arrest 25 - 59'!C48:I48)+SUM('[1]Arrest 18 - 24'!C48:I48)+SUM('[1]Arrest - under 18'!C48:H48)</f>
        <v>0</v>
      </c>
    </row>
    <row r="52" spans="1:18" s="36" customFormat="1" x14ac:dyDescent="0.25">
      <c r="A52" s="21" t="s">
        <v>29</v>
      </c>
      <c r="B52" s="39" t="s">
        <v>5</v>
      </c>
      <c r="C52" s="23">
        <f>'Monthly Arrest - 60+'!I52</f>
        <v>0</v>
      </c>
      <c r="D52" s="23">
        <f>'Monthly Arrest - 60+'!J52</f>
        <v>0</v>
      </c>
      <c r="E52" s="23">
        <f>'Monthly Arrest - 60+'!K52</f>
        <v>0</v>
      </c>
      <c r="F52" s="23">
        <f>'Monthly Arrest - 60+'!L52</f>
        <v>0</v>
      </c>
      <c r="G52" s="23">
        <f>'Monthly Arrest - 60+'!M52</f>
        <v>0</v>
      </c>
      <c r="H52" s="23">
        <f>'Monthly Arrest - 60+'!N52</f>
        <v>0</v>
      </c>
      <c r="I52" s="24">
        <f t="shared" si="6"/>
        <v>0</v>
      </c>
      <c r="J52" s="23">
        <f>'Monthly Arrest - 60+'!V52</f>
        <v>0</v>
      </c>
      <c r="K52" s="23">
        <f>'Monthly Arrest - 60+'!W52</f>
        <v>0</v>
      </c>
      <c r="L52" s="23">
        <f>'Monthly Arrest - 60+'!X52</f>
        <v>0</v>
      </c>
      <c r="M52" s="23">
        <f>'Monthly Arrest - 60+'!Y52</f>
        <v>0</v>
      </c>
      <c r="N52" s="23">
        <f>'Monthly Arrest - 60+'!Z52</f>
        <v>0</v>
      </c>
      <c r="O52" s="23">
        <f>'Monthly Arrest - 60+'!AA52</f>
        <v>0</v>
      </c>
      <c r="P52" s="24">
        <f t="shared" si="7"/>
        <v>0</v>
      </c>
      <c r="Q52" s="35"/>
      <c r="R52" s="20">
        <f>SUM(C52:P52)+SUM('[1]Arrest 25 - 59'!C49:I49)+SUM('[1]Arrest 18 - 24'!C49:I49)+SUM('[1]Arrest - under 18'!C49:H49)</f>
        <v>0</v>
      </c>
    </row>
    <row r="53" spans="1:18" s="36" customFormat="1" ht="15.75" thickBot="1" x14ac:dyDescent="0.3">
      <c r="A53" s="25"/>
      <c r="B53" s="40" t="s">
        <v>6</v>
      </c>
      <c r="C53" s="27">
        <f>'Monthly Arrest - 60+'!I53</f>
        <v>0</v>
      </c>
      <c r="D53" s="27">
        <f>'Monthly Arrest - 60+'!J53</f>
        <v>0</v>
      </c>
      <c r="E53" s="27">
        <f>'Monthly Arrest - 60+'!K53</f>
        <v>0</v>
      </c>
      <c r="F53" s="27">
        <f>'Monthly Arrest - 60+'!L53</f>
        <v>0</v>
      </c>
      <c r="G53" s="27">
        <f>'Monthly Arrest - 60+'!M53</f>
        <v>0</v>
      </c>
      <c r="H53" s="27">
        <f>'Monthly Arrest - 60+'!N53</f>
        <v>0</v>
      </c>
      <c r="I53" s="28">
        <f t="shared" si="6"/>
        <v>0</v>
      </c>
      <c r="J53" s="27">
        <f>'Monthly Arrest - 60+'!V53</f>
        <v>0</v>
      </c>
      <c r="K53" s="27">
        <f>'Monthly Arrest - 60+'!W53</f>
        <v>0</v>
      </c>
      <c r="L53" s="27">
        <f>'Monthly Arrest - 60+'!X53</f>
        <v>0</v>
      </c>
      <c r="M53" s="27">
        <f>'Monthly Arrest - 60+'!Y53</f>
        <v>0</v>
      </c>
      <c r="N53" s="27">
        <f>'Monthly Arrest - 60+'!Z53</f>
        <v>0</v>
      </c>
      <c r="O53" s="27">
        <f>'Monthly Arrest - 60+'!AA53</f>
        <v>0</v>
      </c>
      <c r="P53" s="28">
        <f t="shared" si="7"/>
        <v>0</v>
      </c>
      <c r="Q53" s="35"/>
      <c r="R53" s="29">
        <f>SUM(C53:P53)+SUM('[1]Arrest 25 - 59'!C50:I50)+SUM('[1]Arrest 18 - 24'!C50:I50)+SUM('[1]Arrest - under 18'!C50:H50)</f>
        <v>0</v>
      </c>
    </row>
    <row r="54" spans="1:18" ht="15.75" thickTop="1" x14ac:dyDescent="0.25">
      <c r="A54" s="41" t="s">
        <v>30</v>
      </c>
      <c r="B54" s="46" t="s">
        <v>5</v>
      </c>
      <c r="C54" s="43">
        <f>C46+C48+C50+C52</f>
        <v>0</v>
      </c>
      <c r="D54" s="43"/>
      <c r="E54" s="43"/>
      <c r="F54" s="43">
        <f t="shared" ref="F54:P55" si="8">F46+F48+F50+F52</f>
        <v>0</v>
      </c>
      <c r="G54" s="43">
        <f t="shared" si="8"/>
        <v>0</v>
      </c>
      <c r="H54" s="43">
        <f t="shared" si="8"/>
        <v>0</v>
      </c>
      <c r="I54" s="54">
        <f t="shared" si="8"/>
        <v>0</v>
      </c>
      <c r="J54" s="43">
        <f t="shared" si="8"/>
        <v>0</v>
      </c>
      <c r="K54" s="43"/>
      <c r="L54" s="43"/>
      <c r="M54" s="43">
        <f t="shared" si="8"/>
        <v>0</v>
      </c>
      <c r="N54" s="43">
        <f t="shared" si="8"/>
        <v>0</v>
      </c>
      <c r="O54" s="43">
        <f t="shared" si="8"/>
        <v>0</v>
      </c>
      <c r="P54" s="43">
        <f t="shared" si="8"/>
        <v>0</v>
      </c>
      <c r="R54" s="9">
        <f>SUM(C54:P54)+SUM('[1]Arrest 25 - 59'!C51:I51)+SUM('[1]Arrest 18 - 24'!C51:I51)+SUM('[1]Arrest - under 18'!C51:H51)</f>
        <v>0</v>
      </c>
    </row>
    <row r="55" spans="1:18" x14ac:dyDescent="0.25">
      <c r="A55" s="41"/>
      <c r="B55" s="46" t="s">
        <v>6</v>
      </c>
      <c r="C55" s="43">
        <f>C47+C49+C51+C53</f>
        <v>0</v>
      </c>
      <c r="D55" s="43"/>
      <c r="E55" s="43"/>
      <c r="F55" s="43">
        <f t="shared" si="8"/>
        <v>0</v>
      </c>
      <c r="G55" s="43">
        <f t="shared" si="8"/>
        <v>0</v>
      </c>
      <c r="H55" s="43">
        <f t="shared" si="8"/>
        <v>0</v>
      </c>
      <c r="I55" s="54">
        <f t="shared" si="8"/>
        <v>0</v>
      </c>
      <c r="J55" s="43">
        <f t="shared" si="8"/>
        <v>0</v>
      </c>
      <c r="K55" s="43"/>
      <c r="L55" s="43"/>
      <c r="M55" s="43">
        <f t="shared" si="8"/>
        <v>0</v>
      </c>
      <c r="N55" s="43">
        <f t="shared" si="8"/>
        <v>0</v>
      </c>
      <c r="O55" s="43">
        <f t="shared" si="8"/>
        <v>0</v>
      </c>
      <c r="P55" s="43">
        <f t="shared" si="8"/>
        <v>0</v>
      </c>
      <c r="R55" s="9">
        <f>SUM(C55:P55)+SUM('[1]Arrest 25 - 59'!C52:I52)+SUM('[1]Arrest 18 - 24'!C52:I52)+SUM('[1]Arrest - under 18'!C52:H52)</f>
        <v>0</v>
      </c>
    </row>
    <row r="56" spans="1:18" x14ac:dyDescent="0.25">
      <c r="A56" s="44"/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1:18" x14ac:dyDescent="0.25">
      <c r="A57" s="49" t="s">
        <v>31</v>
      </c>
      <c r="B57" s="50"/>
      <c r="C57" s="51" t="s">
        <v>1</v>
      </c>
      <c r="D57" s="51"/>
      <c r="E57" s="51"/>
      <c r="F57" s="51"/>
      <c r="G57" s="51"/>
      <c r="H57" s="51"/>
      <c r="I57" s="51"/>
      <c r="J57" s="51" t="s">
        <v>2</v>
      </c>
      <c r="K57" s="51"/>
      <c r="L57" s="51"/>
      <c r="M57" s="51"/>
      <c r="N57" s="51"/>
      <c r="O57" s="51"/>
      <c r="P57" s="51"/>
      <c r="R57" s="9" t="s">
        <v>3</v>
      </c>
    </row>
    <row r="58" spans="1:18" s="10" customFormat="1" x14ac:dyDescent="0.25">
      <c r="A58" s="5"/>
      <c r="B58" s="6"/>
      <c r="C58" s="7" t="s">
        <v>66</v>
      </c>
      <c r="D58" s="7" t="s">
        <v>69</v>
      </c>
      <c r="E58" s="7" t="s">
        <v>70</v>
      </c>
      <c r="F58" s="7" t="s">
        <v>71</v>
      </c>
      <c r="G58" s="7" t="s">
        <v>72</v>
      </c>
      <c r="H58" s="7" t="s">
        <v>73</v>
      </c>
      <c r="I58" s="7" t="s">
        <v>79</v>
      </c>
      <c r="J58" s="7" t="s">
        <v>66</v>
      </c>
      <c r="K58" s="7" t="s">
        <v>69</v>
      </c>
      <c r="L58" s="7" t="s">
        <v>70</v>
      </c>
      <c r="M58" s="7" t="s">
        <v>71</v>
      </c>
      <c r="N58" s="7" t="s">
        <v>72</v>
      </c>
      <c r="O58" s="7" t="s">
        <v>73</v>
      </c>
      <c r="P58" s="7" t="s">
        <v>79</v>
      </c>
      <c r="Q58" s="8"/>
      <c r="R58" s="9"/>
    </row>
    <row r="59" spans="1:18" s="10" customFormat="1" ht="15.75" thickBot="1" x14ac:dyDescent="0.3">
      <c r="A59" s="41" t="s">
        <v>32</v>
      </c>
      <c r="B59" s="52"/>
      <c r="C59" s="8">
        <f>SUM(C60:C67)</f>
        <v>0</v>
      </c>
      <c r="D59" s="8">
        <f t="shared" ref="D59:P59" si="9">SUM(D60:D67)</f>
        <v>0</v>
      </c>
      <c r="E59" s="8">
        <f t="shared" si="9"/>
        <v>0</v>
      </c>
      <c r="F59" s="8">
        <f t="shared" si="9"/>
        <v>0</v>
      </c>
      <c r="G59" s="8">
        <f t="shared" si="9"/>
        <v>0</v>
      </c>
      <c r="H59" s="8">
        <f t="shared" si="9"/>
        <v>0</v>
      </c>
      <c r="I59" s="54">
        <f t="shared" si="9"/>
        <v>0</v>
      </c>
      <c r="J59" s="8">
        <f t="shared" si="9"/>
        <v>0</v>
      </c>
      <c r="K59" s="8">
        <f t="shared" si="9"/>
        <v>0</v>
      </c>
      <c r="L59" s="8">
        <f t="shared" si="9"/>
        <v>0</v>
      </c>
      <c r="M59" s="8">
        <f t="shared" si="9"/>
        <v>0</v>
      </c>
      <c r="N59" s="8">
        <f t="shared" si="9"/>
        <v>0</v>
      </c>
      <c r="O59" s="8">
        <f t="shared" si="9"/>
        <v>0</v>
      </c>
      <c r="P59" s="8">
        <f t="shared" si="9"/>
        <v>0</v>
      </c>
      <c r="Q59" s="8"/>
      <c r="R59" s="9">
        <f>SUM(C59:P59)+SUM('[1]Arrest 25 - 59'!C55:I55)+SUM('[1]Arrest 18 - 24'!C55:I55)+SUM('[1]Arrest - under 18'!C55:H55)</f>
        <v>0</v>
      </c>
    </row>
    <row r="60" spans="1:18" s="36" customFormat="1" ht="30.75" thickTop="1" x14ac:dyDescent="0.25">
      <c r="A60" s="11" t="s">
        <v>33</v>
      </c>
      <c r="B60" s="34" t="s">
        <v>5</v>
      </c>
      <c r="C60" s="13">
        <f>'Monthly Arrest - 60+'!I60</f>
        <v>0</v>
      </c>
      <c r="D60" s="13">
        <f>'Monthly Arrest - 60+'!J60</f>
        <v>0</v>
      </c>
      <c r="E60" s="13">
        <f>'Monthly Arrest - 60+'!K60</f>
        <v>0</v>
      </c>
      <c r="F60" s="13">
        <f>'Monthly Arrest - 60+'!L60</f>
        <v>0</v>
      </c>
      <c r="G60" s="13">
        <f>'Monthly Arrest - 60+'!M60</f>
        <v>0</v>
      </c>
      <c r="H60" s="13">
        <f>'Monthly Arrest - 60+'!N60</f>
        <v>0</v>
      </c>
      <c r="I60" s="14">
        <f t="shared" ref="I60:I67" si="10">SUM(C60:H60)</f>
        <v>0</v>
      </c>
      <c r="J60" s="13">
        <f>'Monthly Arrest - 60+'!V60</f>
        <v>0</v>
      </c>
      <c r="K60" s="13">
        <f>'Monthly Arrest - 60+'!W60</f>
        <v>0</v>
      </c>
      <c r="L60" s="13">
        <f>'Monthly Arrest - 60+'!X60</f>
        <v>0</v>
      </c>
      <c r="M60" s="13">
        <f>'Monthly Arrest - 60+'!Y60</f>
        <v>0</v>
      </c>
      <c r="N60" s="13">
        <f>'Monthly Arrest - 60+'!Z60</f>
        <v>0</v>
      </c>
      <c r="O60" s="13">
        <f>'Monthly Arrest - 60+'!AA60</f>
        <v>0</v>
      </c>
      <c r="P60" s="14">
        <f t="shared" ref="P60:P67" si="11">SUM(J60:O60)</f>
        <v>0</v>
      </c>
      <c r="Q60" s="35"/>
      <c r="R60" s="15">
        <f>SUM(C60:P60)+SUM('[1]Arrest 25 - 59'!C56:I56)+SUM('[1]Arrest 18 - 24'!C56:I56)+SUM('[1]Arrest - under 18'!C56:H56)</f>
        <v>0</v>
      </c>
    </row>
    <row r="61" spans="1:18" s="36" customFormat="1" x14ac:dyDescent="0.25">
      <c r="A61" s="16"/>
      <c r="B61" s="38" t="s">
        <v>6</v>
      </c>
      <c r="C61" s="18">
        <f>'Monthly Arrest - 60+'!I61</f>
        <v>0</v>
      </c>
      <c r="D61" s="18">
        <f>'Monthly Arrest - 60+'!J61</f>
        <v>0</v>
      </c>
      <c r="E61" s="18">
        <f>'Monthly Arrest - 60+'!K61</f>
        <v>0</v>
      </c>
      <c r="F61" s="18">
        <f>'Monthly Arrest - 60+'!L61</f>
        <v>0</v>
      </c>
      <c r="G61" s="18">
        <f>'Monthly Arrest - 60+'!M61</f>
        <v>0</v>
      </c>
      <c r="H61" s="18">
        <f>'Monthly Arrest - 60+'!N61</f>
        <v>0</v>
      </c>
      <c r="I61" s="19">
        <f t="shared" si="10"/>
        <v>0</v>
      </c>
      <c r="J61" s="18">
        <f>'Monthly Arrest - 60+'!V61</f>
        <v>0</v>
      </c>
      <c r="K61" s="18">
        <f>'Monthly Arrest - 60+'!W61</f>
        <v>0</v>
      </c>
      <c r="L61" s="18">
        <f>'Monthly Arrest - 60+'!X61</f>
        <v>0</v>
      </c>
      <c r="M61" s="18">
        <f>'Monthly Arrest - 60+'!Y61</f>
        <v>0</v>
      </c>
      <c r="N61" s="18">
        <f>'Monthly Arrest - 60+'!Z61</f>
        <v>0</v>
      </c>
      <c r="O61" s="18">
        <f>'Monthly Arrest - 60+'!AA61</f>
        <v>0</v>
      </c>
      <c r="P61" s="19">
        <f t="shared" si="11"/>
        <v>0</v>
      </c>
      <c r="Q61" s="35"/>
      <c r="R61" s="20">
        <f>SUM(C61:P61)+SUM('[1]Arrest 25 - 59'!C57:I57)+SUM('[1]Arrest 18 - 24'!C57:I57)+SUM('[1]Arrest - under 18'!C57:H57)</f>
        <v>0</v>
      </c>
    </row>
    <row r="62" spans="1:18" s="36" customFormat="1" x14ac:dyDescent="0.25">
      <c r="A62" s="21" t="s">
        <v>34</v>
      </c>
      <c r="B62" s="39" t="s">
        <v>5</v>
      </c>
      <c r="C62" s="23">
        <f>'Monthly Arrest - 60+'!I62</f>
        <v>0</v>
      </c>
      <c r="D62" s="23">
        <f>'Monthly Arrest - 60+'!J62</f>
        <v>0</v>
      </c>
      <c r="E62" s="23">
        <f>'Monthly Arrest - 60+'!K62</f>
        <v>0</v>
      </c>
      <c r="F62" s="23">
        <f>'Monthly Arrest - 60+'!L62</f>
        <v>0</v>
      </c>
      <c r="G62" s="23">
        <f>'Monthly Arrest - 60+'!M62</f>
        <v>0</v>
      </c>
      <c r="H62" s="23">
        <f>'Monthly Arrest - 60+'!N62</f>
        <v>0</v>
      </c>
      <c r="I62" s="24">
        <f t="shared" si="10"/>
        <v>0</v>
      </c>
      <c r="J62" s="23">
        <f>'Monthly Arrest - 60+'!V62</f>
        <v>0</v>
      </c>
      <c r="K62" s="23">
        <f>'Monthly Arrest - 60+'!W62</f>
        <v>0</v>
      </c>
      <c r="L62" s="23">
        <f>'Monthly Arrest - 60+'!X62</f>
        <v>0</v>
      </c>
      <c r="M62" s="23">
        <f>'Monthly Arrest - 60+'!Y62</f>
        <v>0</v>
      </c>
      <c r="N62" s="23">
        <f>'Monthly Arrest - 60+'!Z62</f>
        <v>0</v>
      </c>
      <c r="O62" s="23">
        <f>'Monthly Arrest - 60+'!AA62</f>
        <v>0</v>
      </c>
      <c r="P62" s="24">
        <f t="shared" si="11"/>
        <v>0</v>
      </c>
      <c r="Q62" s="35"/>
      <c r="R62" s="20">
        <f>SUM(C62:P62)+SUM('[1]Arrest 25 - 59'!C58:I58)+SUM('[1]Arrest 18 - 24'!C58:I58)+SUM('[1]Arrest - under 18'!C58:H58)</f>
        <v>0</v>
      </c>
    </row>
    <row r="63" spans="1:18" s="36" customFormat="1" x14ac:dyDescent="0.25">
      <c r="A63" s="16"/>
      <c r="B63" s="38" t="s">
        <v>6</v>
      </c>
      <c r="C63" s="18">
        <f>'Monthly Arrest - 60+'!I63</f>
        <v>0</v>
      </c>
      <c r="D63" s="18">
        <f>'Monthly Arrest - 60+'!J63</f>
        <v>0</v>
      </c>
      <c r="E63" s="18">
        <f>'Monthly Arrest - 60+'!K63</f>
        <v>0</v>
      </c>
      <c r="F63" s="18">
        <f>'Monthly Arrest - 60+'!L63</f>
        <v>0</v>
      </c>
      <c r="G63" s="18">
        <f>'Monthly Arrest - 60+'!M63</f>
        <v>0</v>
      </c>
      <c r="H63" s="18">
        <f>'Monthly Arrest - 60+'!N63</f>
        <v>0</v>
      </c>
      <c r="I63" s="19">
        <f t="shared" si="10"/>
        <v>0</v>
      </c>
      <c r="J63" s="18">
        <f>'Monthly Arrest - 60+'!V63</f>
        <v>0</v>
      </c>
      <c r="K63" s="18">
        <f>'Monthly Arrest - 60+'!W63</f>
        <v>0</v>
      </c>
      <c r="L63" s="18">
        <f>'Monthly Arrest - 60+'!X63</f>
        <v>0</v>
      </c>
      <c r="M63" s="18">
        <f>'Monthly Arrest - 60+'!Y63</f>
        <v>0</v>
      </c>
      <c r="N63" s="18">
        <f>'Monthly Arrest - 60+'!Z63</f>
        <v>0</v>
      </c>
      <c r="O63" s="18">
        <f>'Monthly Arrest - 60+'!AA63</f>
        <v>0</v>
      </c>
      <c r="P63" s="19">
        <f t="shared" si="11"/>
        <v>0</v>
      </c>
      <c r="Q63" s="35"/>
      <c r="R63" s="20">
        <f>SUM(C63:P63)+SUM('[1]Arrest 25 - 59'!C59:I59)+SUM('[1]Arrest 18 - 24'!C59:I59)+SUM('[1]Arrest - under 18'!C59:H59)</f>
        <v>0</v>
      </c>
    </row>
    <row r="64" spans="1:18" s="36" customFormat="1" ht="30" x14ac:dyDescent="0.25">
      <c r="A64" s="21" t="s">
        <v>35</v>
      </c>
      <c r="B64" s="39" t="s">
        <v>5</v>
      </c>
      <c r="C64" s="23">
        <f>'Monthly Arrest - 60+'!I64</f>
        <v>0</v>
      </c>
      <c r="D64" s="23">
        <f>'Monthly Arrest - 60+'!J64</f>
        <v>0</v>
      </c>
      <c r="E64" s="23">
        <f>'Monthly Arrest - 60+'!K64</f>
        <v>0</v>
      </c>
      <c r="F64" s="23">
        <f>'Monthly Arrest - 60+'!L64</f>
        <v>0</v>
      </c>
      <c r="G64" s="23">
        <f>'Monthly Arrest - 60+'!M64</f>
        <v>0</v>
      </c>
      <c r="H64" s="23">
        <f>'Monthly Arrest - 60+'!N64</f>
        <v>0</v>
      </c>
      <c r="I64" s="24">
        <f t="shared" si="10"/>
        <v>0</v>
      </c>
      <c r="J64" s="23">
        <f>'Monthly Arrest - 60+'!V64</f>
        <v>0</v>
      </c>
      <c r="K64" s="23">
        <f>'Monthly Arrest - 60+'!W64</f>
        <v>0</v>
      </c>
      <c r="L64" s="23">
        <f>'Monthly Arrest - 60+'!X64</f>
        <v>0</v>
      </c>
      <c r="M64" s="23">
        <f>'Monthly Arrest - 60+'!Y64</f>
        <v>0</v>
      </c>
      <c r="N64" s="23">
        <f>'Monthly Arrest - 60+'!Z64</f>
        <v>0</v>
      </c>
      <c r="O64" s="23">
        <f>'Monthly Arrest - 60+'!AA64</f>
        <v>0</v>
      </c>
      <c r="P64" s="24">
        <f t="shared" si="11"/>
        <v>0</v>
      </c>
      <c r="Q64" s="35"/>
      <c r="R64" s="20">
        <f>SUM(C64:P64)+SUM('[1]Arrest 25 - 59'!C60:I60)+SUM('[1]Arrest 18 - 24'!C60:I60)+SUM('[1]Arrest - under 18'!C60:H60)</f>
        <v>0</v>
      </c>
    </row>
    <row r="65" spans="1:39" s="36" customFormat="1" x14ac:dyDescent="0.25">
      <c r="A65" s="16"/>
      <c r="B65" s="38" t="s">
        <v>6</v>
      </c>
      <c r="C65" s="18">
        <f>'Monthly Arrest - 60+'!I65</f>
        <v>0</v>
      </c>
      <c r="D65" s="18">
        <f>'Monthly Arrest - 60+'!J65</f>
        <v>0</v>
      </c>
      <c r="E65" s="18">
        <f>'Monthly Arrest - 60+'!K65</f>
        <v>0</v>
      </c>
      <c r="F65" s="18">
        <f>'Monthly Arrest - 60+'!L65</f>
        <v>0</v>
      </c>
      <c r="G65" s="18">
        <f>'Monthly Arrest - 60+'!M65</f>
        <v>0</v>
      </c>
      <c r="H65" s="18">
        <f>'Monthly Arrest - 60+'!N65</f>
        <v>0</v>
      </c>
      <c r="I65" s="19">
        <f t="shared" si="10"/>
        <v>0</v>
      </c>
      <c r="J65" s="18">
        <f>'Monthly Arrest - 60+'!V65</f>
        <v>0</v>
      </c>
      <c r="K65" s="18">
        <f>'Monthly Arrest - 60+'!W65</f>
        <v>0</v>
      </c>
      <c r="L65" s="18">
        <f>'Monthly Arrest - 60+'!X65</f>
        <v>0</v>
      </c>
      <c r="M65" s="18">
        <f>'Monthly Arrest - 60+'!Y65</f>
        <v>0</v>
      </c>
      <c r="N65" s="18">
        <f>'Monthly Arrest - 60+'!Z65</f>
        <v>0</v>
      </c>
      <c r="O65" s="18">
        <f>'Monthly Arrest - 60+'!AA65</f>
        <v>0</v>
      </c>
      <c r="P65" s="19">
        <f t="shared" si="11"/>
        <v>0</v>
      </c>
      <c r="Q65" s="35"/>
      <c r="R65" s="20">
        <f>SUM(C65:P65)+SUM('[1]Arrest 25 - 59'!C61:I61)+SUM('[1]Arrest 18 - 24'!C61:I61)+SUM('[1]Arrest - under 18'!C61:H61)</f>
        <v>0</v>
      </c>
    </row>
    <row r="66" spans="1:39" s="36" customFormat="1" ht="30" x14ac:dyDescent="0.25">
      <c r="A66" s="21" t="s">
        <v>36</v>
      </c>
      <c r="B66" s="39" t="s">
        <v>5</v>
      </c>
      <c r="C66" s="23">
        <f>'Monthly Arrest - 60+'!I66</f>
        <v>0</v>
      </c>
      <c r="D66" s="23">
        <f>'Monthly Arrest - 60+'!J66</f>
        <v>0</v>
      </c>
      <c r="E66" s="23">
        <f>'Monthly Arrest - 60+'!K66</f>
        <v>0</v>
      </c>
      <c r="F66" s="23">
        <f>'Monthly Arrest - 60+'!L66</f>
        <v>0</v>
      </c>
      <c r="G66" s="23">
        <f>'Monthly Arrest - 60+'!M66</f>
        <v>0</v>
      </c>
      <c r="H66" s="23">
        <f>'Monthly Arrest - 60+'!N66</f>
        <v>0</v>
      </c>
      <c r="I66" s="24">
        <f t="shared" si="10"/>
        <v>0</v>
      </c>
      <c r="J66" s="23">
        <f>'Monthly Arrest - 60+'!V66</f>
        <v>0</v>
      </c>
      <c r="K66" s="23">
        <f>'Monthly Arrest - 60+'!W66</f>
        <v>0</v>
      </c>
      <c r="L66" s="23">
        <f>'Monthly Arrest - 60+'!X66</f>
        <v>0</v>
      </c>
      <c r="M66" s="23">
        <f>'Monthly Arrest - 60+'!Y66</f>
        <v>0</v>
      </c>
      <c r="N66" s="23">
        <f>'Monthly Arrest - 60+'!Z66</f>
        <v>0</v>
      </c>
      <c r="O66" s="23">
        <f>'Monthly Arrest - 60+'!AA66</f>
        <v>0</v>
      </c>
      <c r="P66" s="24">
        <f t="shared" si="11"/>
        <v>0</v>
      </c>
      <c r="Q66" s="35"/>
      <c r="R66" s="20">
        <f>SUM(C66:P66)+SUM('[1]Arrest 25 - 59'!C62:I62)+SUM('[1]Arrest 18 - 24'!C62:I62)+SUM('[1]Arrest - under 18'!C62:H62)</f>
        <v>0</v>
      </c>
    </row>
    <row r="67" spans="1:39" s="36" customFormat="1" ht="15.75" thickBot="1" x14ac:dyDescent="0.3">
      <c r="A67" s="16"/>
      <c r="B67" s="38" t="s">
        <v>6</v>
      </c>
      <c r="C67" s="18">
        <f>'Monthly Arrest - 60+'!I67</f>
        <v>0</v>
      </c>
      <c r="D67" s="18">
        <f>'Monthly Arrest - 60+'!J67</f>
        <v>0</v>
      </c>
      <c r="E67" s="18">
        <f>'Monthly Arrest - 60+'!K67</f>
        <v>0</v>
      </c>
      <c r="F67" s="18">
        <f>'Monthly Arrest - 60+'!L67</f>
        <v>0</v>
      </c>
      <c r="G67" s="18">
        <f>'Monthly Arrest - 60+'!M67</f>
        <v>0</v>
      </c>
      <c r="H67" s="18">
        <f>'Monthly Arrest - 60+'!N67</f>
        <v>0</v>
      </c>
      <c r="I67" s="19">
        <f t="shared" si="10"/>
        <v>0</v>
      </c>
      <c r="J67" s="18">
        <f>'Monthly Arrest - 60+'!V67</f>
        <v>0</v>
      </c>
      <c r="K67" s="18">
        <f>'Monthly Arrest - 60+'!W67</f>
        <v>0</v>
      </c>
      <c r="L67" s="18">
        <f>'Monthly Arrest - 60+'!X67</f>
        <v>0</v>
      </c>
      <c r="M67" s="18">
        <f>'Monthly Arrest - 60+'!Y67</f>
        <v>0</v>
      </c>
      <c r="N67" s="18">
        <f>'Monthly Arrest - 60+'!Z67</f>
        <v>0</v>
      </c>
      <c r="O67" s="18">
        <f>'Monthly Arrest - 60+'!AA67</f>
        <v>0</v>
      </c>
      <c r="P67" s="19">
        <f t="shared" si="11"/>
        <v>0</v>
      </c>
      <c r="Q67" s="35"/>
      <c r="R67" s="29">
        <f>SUM(C67:P67)+SUM('[1]Arrest 25 - 59'!C63:I63)+SUM('[1]Arrest 18 - 24'!C63:I63)+SUM('[1]Arrest - under 18'!C63:H63)</f>
        <v>0</v>
      </c>
    </row>
    <row r="68" spans="1:39" ht="16.5" thickTop="1" thickBot="1" x14ac:dyDescent="0.3">
      <c r="A68" s="53" t="s">
        <v>37</v>
      </c>
      <c r="B68" s="47"/>
      <c r="C68" s="43">
        <f>SUM(C69:C76)</f>
        <v>0</v>
      </c>
      <c r="D68" s="43">
        <f t="shared" ref="D68:P68" si="12">SUM(D69:D76)</f>
        <v>0</v>
      </c>
      <c r="E68" s="43">
        <f t="shared" si="12"/>
        <v>0</v>
      </c>
      <c r="F68" s="43">
        <f t="shared" si="12"/>
        <v>0</v>
      </c>
      <c r="G68" s="43">
        <f t="shared" si="12"/>
        <v>0</v>
      </c>
      <c r="H68" s="43">
        <f t="shared" si="12"/>
        <v>0</v>
      </c>
      <c r="I68" s="54">
        <f t="shared" si="12"/>
        <v>0</v>
      </c>
      <c r="J68" s="43">
        <f t="shared" si="12"/>
        <v>0</v>
      </c>
      <c r="K68" s="43">
        <f t="shared" si="12"/>
        <v>0</v>
      </c>
      <c r="L68" s="43">
        <f t="shared" si="12"/>
        <v>0</v>
      </c>
      <c r="M68" s="43">
        <f t="shared" si="12"/>
        <v>0</v>
      </c>
      <c r="N68" s="43">
        <f t="shared" si="12"/>
        <v>0</v>
      </c>
      <c r="O68" s="43">
        <f t="shared" si="12"/>
        <v>0</v>
      </c>
      <c r="P68" s="54">
        <f t="shared" si="12"/>
        <v>0</v>
      </c>
      <c r="R68" s="9">
        <f>SUM(C68:P68)+SUM('[1]Arrest 25 - 59'!C64:I64)+SUM('[1]Arrest 18 - 24'!C64:I64)+SUM('[1]Arrest - under 18'!C64:H64)</f>
        <v>0</v>
      </c>
    </row>
    <row r="69" spans="1:39" s="36" customFormat="1" ht="30.75" thickTop="1" x14ac:dyDescent="0.25">
      <c r="A69" s="21" t="s">
        <v>38</v>
      </c>
      <c r="B69" s="39" t="s">
        <v>5</v>
      </c>
      <c r="C69" s="23">
        <f>'Monthly Arrest - 60+'!I69</f>
        <v>0</v>
      </c>
      <c r="D69" s="23">
        <f>'Monthly Arrest - 60+'!J69</f>
        <v>0</v>
      </c>
      <c r="E69" s="23">
        <f>'Monthly Arrest - 60+'!K69</f>
        <v>0</v>
      </c>
      <c r="F69" s="23">
        <f>'Monthly Arrest - 60+'!L69</f>
        <v>0</v>
      </c>
      <c r="G69" s="23">
        <f>'Monthly Arrest - 60+'!M69</f>
        <v>0</v>
      </c>
      <c r="H69" s="23">
        <f>'Monthly Arrest - 60+'!N69</f>
        <v>0</v>
      </c>
      <c r="I69" s="24">
        <f t="shared" ref="I69:I76" si="13">SUM(C69:H69)</f>
        <v>0</v>
      </c>
      <c r="J69" s="23">
        <f>'Monthly Arrest - 60+'!V69</f>
        <v>0</v>
      </c>
      <c r="K69" s="23">
        <f>'Monthly Arrest - 60+'!W69</f>
        <v>0</v>
      </c>
      <c r="L69" s="23">
        <f>'Monthly Arrest - 60+'!X69</f>
        <v>0</v>
      </c>
      <c r="M69" s="23">
        <f>'Monthly Arrest - 60+'!Y69</f>
        <v>0</v>
      </c>
      <c r="N69" s="23">
        <f>'Monthly Arrest - 60+'!Z69</f>
        <v>0</v>
      </c>
      <c r="O69" s="23">
        <f>'Monthly Arrest - 60+'!AA69</f>
        <v>0</v>
      </c>
      <c r="P69" s="24">
        <f t="shared" ref="P69:P76" si="14">SUM(J69:O69)</f>
        <v>0</v>
      </c>
      <c r="Q69" s="35"/>
      <c r="R69" s="15">
        <f>SUM(C69:P69)+SUM('[1]Arrest 25 - 59'!C65:I65)+SUM('[1]Arrest 18 - 24'!C65:I65)+SUM('[1]Arrest - under 18'!C65:H65)</f>
        <v>0</v>
      </c>
    </row>
    <row r="70" spans="1:39" s="36" customFormat="1" x14ac:dyDescent="0.25">
      <c r="A70" s="16"/>
      <c r="B70" s="38" t="s">
        <v>6</v>
      </c>
      <c r="C70" s="18">
        <f>'Monthly Arrest - 60+'!I70</f>
        <v>0</v>
      </c>
      <c r="D70" s="18">
        <f>'Monthly Arrest - 60+'!J70</f>
        <v>0</v>
      </c>
      <c r="E70" s="18">
        <f>'Monthly Arrest - 60+'!K70</f>
        <v>0</v>
      </c>
      <c r="F70" s="18">
        <f>'Monthly Arrest - 60+'!L70</f>
        <v>0</v>
      </c>
      <c r="G70" s="18">
        <f>'Monthly Arrest - 60+'!M70</f>
        <v>0</v>
      </c>
      <c r="H70" s="18">
        <f>'Monthly Arrest - 60+'!N70</f>
        <v>0</v>
      </c>
      <c r="I70" s="19">
        <f t="shared" si="13"/>
        <v>0</v>
      </c>
      <c r="J70" s="18">
        <f>'Monthly Arrest - 60+'!V70</f>
        <v>0</v>
      </c>
      <c r="K70" s="18">
        <f>'Monthly Arrest - 60+'!W70</f>
        <v>0</v>
      </c>
      <c r="L70" s="18">
        <f>'Monthly Arrest - 60+'!X70</f>
        <v>0</v>
      </c>
      <c r="M70" s="18">
        <f>'Monthly Arrest - 60+'!Y70</f>
        <v>0</v>
      </c>
      <c r="N70" s="18">
        <f>'Monthly Arrest - 60+'!Z70</f>
        <v>0</v>
      </c>
      <c r="O70" s="18">
        <f>'Monthly Arrest - 60+'!AA70</f>
        <v>0</v>
      </c>
      <c r="P70" s="19">
        <f t="shared" si="14"/>
        <v>0</v>
      </c>
      <c r="Q70" s="35"/>
      <c r="R70" s="20">
        <f>SUM(C70:P70)+SUM('[1]Arrest 25 - 59'!C66:I66)+SUM('[1]Arrest 18 - 24'!C66:I66)+SUM('[1]Arrest - under 18'!C66:H66)</f>
        <v>0</v>
      </c>
    </row>
    <row r="71" spans="1:39" s="36" customFormat="1" x14ac:dyDescent="0.25">
      <c r="A71" s="21" t="s">
        <v>34</v>
      </c>
      <c r="B71" s="39" t="s">
        <v>5</v>
      </c>
      <c r="C71" s="23">
        <f>'Monthly Arrest - 60+'!I71</f>
        <v>0</v>
      </c>
      <c r="D71" s="23">
        <f>'Monthly Arrest - 60+'!J71</f>
        <v>0</v>
      </c>
      <c r="E71" s="23">
        <f>'Monthly Arrest - 60+'!K71</f>
        <v>0</v>
      </c>
      <c r="F71" s="23">
        <f>'Monthly Arrest - 60+'!L71</f>
        <v>0</v>
      </c>
      <c r="G71" s="23">
        <f>'Monthly Arrest - 60+'!M71</f>
        <v>0</v>
      </c>
      <c r="H71" s="23">
        <f>'Monthly Arrest - 60+'!N71</f>
        <v>0</v>
      </c>
      <c r="I71" s="24">
        <f t="shared" si="13"/>
        <v>0</v>
      </c>
      <c r="J71" s="23">
        <f>'Monthly Arrest - 60+'!V71</f>
        <v>0</v>
      </c>
      <c r="K71" s="23">
        <f>'Monthly Arrest - 60+'!W71</f>
        <v>0</v>
      </c>
      <c r="L71" s="23">
        <f>'Monthly Arrest - 60+'!X71</f>
        <v>0</v>
      </c>
      <c r="M71" s="23">
        <f>'Monthly Arrest - 60+'!Y71</f>
        <v>0</v>
      </c>
      <c r="N71" s="23">
        <f>'Monthly Arrest - 60+'!Z71</f>
        <v>0</v>
      </c>
      <c r="O71" s="23">
        <f>'Monthly Arrest - 60+'!AA71</f>
        <v>0</v>
      </c>
      <c r="P71" s="24">
        <f t="shared" si="14"/>
        <v>0</v>
      </c>
      <c r="Q71" s="35"/>
      <c r="R71" s="20">
        <f>SUM(C71:P71)+SUM('[1]Arrest 25 - 59'!C67:I67)+SUM('[1]Arrest 18 - 24'!C67:I67)+SUM('[1]Arrest - under 18'!C67:H67)</f>
        <v>0</v>
      </c>
    </row>
    <row r="72" spans="1:39" s="36" customFormat="1" x14ac:dyDescent="0.25">
      <c r="A72" s="16"/>
      <c r="B72" s="38" t="s">
        <v>6</v>
      </c>
      <c r="C72" s="18">
        <f>'Monthly Arrest - 60+'!I72</f>
        <v>0</v>
      </c>
      <c r="D72" s="18">
        <f>'Monthly Arrest - 60+'!J72</f>
        <v>0</v>
      </c>
      <c r="E72" s="18">
        <f>'Monthly Arrest - 60+'!K72</f>
        <v>0</v>
      </c>
      <c r="F72" s="18">
        <f>'Monthly Arrest - 60+'!L72</f>
        <v>0</v>
      </c>
      <c r="G72" s="18">
        <f>'Monthly Arrest - 60+'!M72</f>
        <v>0</v>
      </c>
      <c r="H72" s="18">
        <f>'Monthly Arrest - 60+'!N72</f>
        <v>0</v>
      </c>
      <c r="I72" s="19">
        <f t="shared" si="13"/>
        <v>0</v>
      </c>
      <c r="J72" s="18">
        <f>'Monthly Arrest - 60+'!V72</f>
        <v>0</v>
      </c>
      <c r="K72" s="18">
        <f>'Monthly Arrest - 60+'!W72</f>
        <v>0</v>
      </c>
      <c r="L72" s="18">
        <f>'Monthly Arrest - 60+'!X72</f>
        <v>0</v>
      </c>
      <c r="M72" s="18">
        <f>'Monthly Arrest - 60+'!Y72</f>
        <v>0</v>
      </c>
      <c r="N72" s="18">
        <f>'Monthly Arrest - 60+'!Z72</f>
        <v>0</v>
      </c>
      <c r="O72" s="18">
        <f>'Monthly Arrest - 60+'!AA72</f>
        <v>0</v>
      </c>
      <c r="P72" s="19">
        <f t="shared" si="14"/>
        <v>0</v>
      </c>
      <c r="Q72" s="35"/>
      <c r="R72" s="20">
        <f>SUM(C72:P72)+SUM('[1]Arrest 25 - 59'!C68:I68)+SUM('[1]Arrest 18 - 24'!C68:I68)+SUM('[1]Arrest - under 18'!C68:H68)</f>
        <v>0</v>
      </c>
    </row>
    <row r="73" spans="1:39" s="36" customFormat="1" ht="30" x14ac:dyDescent="0.25">
      <c r="A73" s="21" t="s">
        <v>39</v>
      </c>
      <c r="B73" s="39" t="s">
        <v>5</v>
      </c>
      <c r="C73" s="23">
        <f>'Monthly Arrest - 60+'!I73</f>
        <v>0</v>
      </c>
      <c r="D73" s="23">
        <f>'Monthly Arrest - 60+'!J73</f>
        <v>0</v>
      </c>
      <c r="E73" s="23">
        <f>'Monthly Arrest - 60+'!K73</f>
        <v>0</v>
      </c>
      <c r="F73" s="23">
        <f>'Monthly Arrest - 60+'!L73</f>
        <v>0</v>
      </c>
      <c r="G73" s="23">
        <f>'Monthly Arrest - 60+'!M73</f>
        <v>0</v>
      </c>
      <c r="H73" s="23">
        <f>'Monthly Arrest - 60+'!N73</f>
        <v>0</v>
      </c>
      <c r="I73" s="24">
        <f t="shared" si="13"/>
        <v>0</v>
      </c>
      <c r="J73" s="23">
        <f>'Monthly Arrest - 60+'!V73</f>
        <v>0</v>
      </c>
      <c r="K73" s="23">
        <f>'Monthly Arrest - 60+'!W73</f>
        <v>0</v>
      </c>
      <c r="L73" s="23">
        <f>'Monthly Arrest - 60+'!X73</f>
        <v>0</v>
      </c>
      <c r="M73" s="23">
        <f>'Monthly Arrest - 60+'!Y73</f>
        <v>0</v>
      </c>
      <c r="N73" s="23">
        <f>'Monthly Arrest - 60+'!Z73</f>
        <v>0</v>
      </c>
      <c r="O73" s="23">
        <f>'Monthly Arrest - 60+'!AA73</f>
        <v>0</v>
      </c>
      <c r="P73" s="24">
        <f t="shared" si="14"/>
        <v>0</v>
      </c>
      <c r="Q73" s="35"/>
      <c r="R73" s="20">
        <f>SUM(C73:P73)+SUM('[1]Arrest 25 - 59'!C69:I69)+SUM('[1]Arrest 18 - 24'!C69:I69)+SUM('[1]Arrest - under 18'!C69:H69)</f>
        <v>0</v>
      </c>
    </row>
    <row r="74" spans="1:39" s="36" customFormat="1" x14ac:dyDescent="0.25">
      <c r="A74" s="16"/>
      <c r="B74" s="38" t="s">
        <v>6</v>
      </c>
      <c r="C74" s="18">
        <f>'Monthly Arrest - 60+'!I74</f>
        <v>0</v>
      </c>
      <c r="D74" s="18">
        <f>'Monthly Arrest - 60+'!J74</f>
        <v>0</v>
      </c>
      <c r="E74" s="18">
        <f>'Monthly Arrest - 60+'!K74</f>
        <v>0</v>
      </c>
      <c r="F74" s="18">
        <f>'Monthly Arrest - 60+'!L74</f>
        <v>0</v>
      </c>
      <c r="G74" s="18">
        <f>'Monthly Arrest - 60+'!M74</f>
        <v>0</v>
      </c>
      <c r="H74" s="18">
        <f>'Monthly Arrest - 60+'!N74</f>
        <v>0</v>
      </c>
      <c r="I74" s="19">
        <f t="shared" si="13"/>
        <v>0</v>
      </c>
      <c r="J74" s="18">
        <f>'Monthly Arrest - 60+'!V74</f>
        <v>0</v>
      </c>
      <c r="K74" s="18">
        <f>'Monthly Arrest - 60+'!W74</f>
        <v>0</v>
      </c>
      <c r="L74" s="18">
        <f>'Monthly Arrest - 60+'!X74</f>
        <v>0</v>
      </c>
      <c r="M74" s="18">
        <f>'Monthly Arrest - 60+'!Y74</f>
        <v>0</v>
      </c>
      <c r="N74" s="18">
        <f>'Monthly Arrest - 60+'!Z74</f>
        <v>0</v>
      </c>
      <c r="O74" s="18">
        <f>'Monthly Arrest - 60+'!AA74</f>
        <v>0</v>
      </c>
      <c r="P74" s="19">
        <f t="shared" si="14"/>
        <v>0</v>
      </c>
      <c r="Q74" s="35"/>
      <c r="R74" s="20">
        <f>SUM(C74:P74)+SUM('[1]Arrest 25 - 59'!C70:I70)+SUM('[1]Arrest 18 - 24'!C70:I70)+SUM('[1]Arrest - under 18'!C70:H70)</f>
        <v>0</v>
      </c>
    </row>
    <row r="75" spans="1:39" s="36" customFormat="1" ht="30" x14ac:dyDescent="0.25">
      <c r="A75" s="21" t="s">
        <v>40</v>
      </c>
      <c r="B75" s="39" t="s">
        <v>5</v>
      </c>
      <c r="C75" s="23">
        <f>'Monthly Arrest - 60+'!I75</f>
        <v>0</v>
      </c>
      <c r="D75" s="23">
        <f>'Monthly Arrest - 60+'!J75</f>
        <v>0</v>
      </c>
      <c r="E75" s="23">
        <f>'Monthly Arrest - 60+'!K75</f>
        <v>0</v>
      </c>
      <c r="F75" s="23">
        <f>'Monthly Arrest - 60+'!L75</f>
        <v>0</v>
      </c>
      <c r="G75" s="23">
        <f>'Monthly Arrest - 60+'!M75</f>
        <v>0</v>
      </c>
      <c r="H75" s="23">
        <f>'Monthly Arrest - 60+'!N75</f>
        <v>0</v>
      </c>
      <c r="I75" s="24">
        <f t="shared" si="13"/>
        <v>0</v>
      </c>
      <c r="J75" s="23">
        <f>'Monthly Arrest - 60+'!V75</f>
        <v>0</v>
      </c>
      <c r="K75" s="23">
        <f>'Monthly Arrest - 60+'!W75</f>
        <v>0</v>
      </c>
      <c r="L75" s="23">
        <f>'Monthly Arrest - 60+'!X75</f>
        <v>0</v>
      </c>
      <c r="M75" s="23">
        <f>'Monthly Arrest - 60+'!Y75</f>
        <v>0</v>
      </c>
      <c r="N75" s="23">
        <f>'Monthly Arrest - 60+'!Z75</f>
        <v>0</v>
      </c>
      <c r="O75" s="23">
        <f>'Monthly Arrest - 60+'!AA75</f>
        <v>0</v>
      </c>
      <c r="P75" s="24">
        <f t="shared" si="14"/>
        <v>0</v>
      </c>
      <c r="Q75" s="35"/>
      <c r="R75" s="20">
        <f>SUM(C75:P75)+SUM('[1]Arrest 25 - 59'!C71:I71)+SUM('[1]Arrest 18 - 24'!C71:I71)+SUM('[1]Arrest - under 18'!C71:H71)</f>
        <v>0</v>
      </c>
    </row>
    <row r="76" spans="1:39" s="37" customFormat="1" ht="15.75" thickBot="1" x14ac:dyDescent="0.3">
      <c r="A76" s="25"/>
      <c r="B76" s="40" t="s">
        <v>6</v>
      </c>
      <c r="C76" s="27">
        <f>'Monthly Arrest - 60+'!I76</f>
        <v>0</v>
      </c>
      <c r="D76" s="27">
        <f>'Monthly Arrest - 60+'!J76</f>
        <v>0</v>
      </c>
      <c r="E76" s="27">
        <f>'Monthly Arrest - 60+'!K76</f>
        <v>0</v>
      </c>
      <c r="F76" s="27">
        <f>'Monthly Arrest - 60+'!L76</f>
        <v>0</v>
      </c>
      <c r="G76" s="27">
        <f>'Monthly Arrest - 60+'!M76</f>
        <v>0</v>
      </c>
      <c r="H76" s="27">
        <f>'Monthly Arrest - 60+'!N76</f>
        <v>0</v>
      </c>
      <c r="I76" s="28">
        <f t="shared" si="13"/>
        <v>0</v>
      </c>
      <c r="J76" s="27">
        <f>'Monthly Arrest - 60+'!V76</f>
        <v>0</v>
      </c>
      <c r="K76" s="27">
        <f>'Monthly Arrest - 60+'!W76</f>
        <v>0</v>
      </c>
      <c r="L76" s="27">
        <f>'Monthly Arrest - 60+'!X76</f>
        <v>0</v>
      </c>
      <c r="M76" s="27">
        <f>'Monthly Arrest - 60+'!Y76</f>
        <v>0</v>
      </c>
      <c r="N76" s="27">
        <f>'Monthly Arrest - 60+'!Z76</f>
        <v>0</v>
      </c>
      <c r="O76" s="27">
        <f>'Monthly Arrest - 60+'!AA76</f>
        <v>0</v>
      </c>
      <c r="P76" s="28">
        <f t="shared" si="14"/>
        <v>0</v>
      </c>
      <c r="Q76" s="35"/>
      <c r="R76" s="29">
        <f>SUM(C76:P76)+SUM('[1]Arrest 25 - 59'!C72:I72)+SUM('[1]Arrest 18 - 24'!C72:I72)+SUM('[1]Arrest - under 18'!C72:H72)</f>
        <v>0</v>
      </c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ht="15.75" thickTop="1" x14ac:dyDescent="0.25">
      <c r="A77" s="41" t="s">
        <v>41</v>
      </c>
      <c r="B77" s="31" t="s">
        <v>5</v>
      </c>
      <c r="C77" s="43">
        <f>SUM(C60+C62+C64+C66+C69+C71+C73+C75)</f>
        <v>0</v>
      </c>
      <c r="D77" s="43">
        <f t="shared" ref="D77:P78" si="15">SUM(D60+D62+D64+D66+D69+D71+D73+D75)</f>
        <v>0</v>
      </c>
      <c r="E77" s="43">
        <f t="shared" si="15"/>
        <v>0</v>
      </c>
      <c r="F77" s="43">
        <f t="shared" si="15"/>
        <v>0</v>
      </c>
      <c r="G77" s="43">
        <f t="shared" si="15"/>
        <v>0</v>
      </c>
      <c r="H77" s="43">
        <f t="shared" si="15"/>
        <v>0</v>
      </c>
      <c r="I77" s="54">
        <f t="shared" si="15"/>
        <v>0</v>
      </c>
      <c r="J77" s="43">
        <f t="shared" si="15"/>
        <v>0</v>
      </c>
      <c r="K77" s="43">
        <f t="shared" si="15"/>
        <v>0</v>
      </c>
      <c r="L77" s="43">
        <f t="shared" si="15"/>
        <v>0</v>
      </c>
      <c r="M77" s="43">
        <f t="shared" si="15"/>
        <v>0</v>
      </c>
      <c r="N77" s="43">
        <f t="shared" si="15"/>
        <v>0</v>
      </c>
      <c r="O77" s="43">
        <f t="shared" si="15"/>
        <v>0</v>
      </c>
      <c r="P77" s="43">
        <f t="shared" si="15"/>
        <v>0</v>
      </c>
      <c r="R77" s="9">
        <f>SUM(C77:P77)+SUM('[1]Arrest 25 - 59'!C73:I73)+SUM('[1]Arrest 18 - 24'!C73:I73)+SUM('[1]Arrest - under 18'!C73:H73)</f>
        <v>0</v>
      </c>
    </row>
    <row r="78" spans="1:39" x14ac:dyDescent="0.25">
      <c r="A78" s="41"/>
      <c r="B78" s="31" t="s">
        <v>6</v>
      </c>
      <c r="C78" s="43">
        <f>SUM(C61+C63+C65+C67+C70+C72+C74+C76)</f>
        <v>0</v>
      </c>
      <c r="D78" s="43">
        <f t="shared" si="15"/>
        <v>0</v>
      </c>
      <c r="E78" s="43">
        <f t="shared" si="15"/>
        <v>0</v>
      </c>
      <c r="F78" s="43">
        <f t="shared" si="15"/>
        <v>0</v>
      </c>
      <c r="G78" s="43">
        <f t="shared" si="15"/>
        <v>0</v>
      </c>
      <c r="H78" s="43">
        <f t="shared" si="15"/>
        <v>0</v>
      </c>
      <c r="I78" s="54">
        <f t="shared" si="15"/>
        <v>0</v>
      </c>
      <c r="J78" s="43">
        <f t="shared" si="15"/>
        <v>0</v>
      </c>
      <c r="K78" s="43">
        <f t="shared" si="15"/>
        <v>0</v>
      </c>
      <c r="L78" s="43">
        <f t="shared" si="15"/>
        <v>0</v>
      </c>
      <c r="M78" s="43">
        <f t="shared" si="15"/>
        <v>0</v>
      </c>
      <c r="N78" s="43">
        <f t="shared" si="15"/>
        <v>0</v>
      </c>
      <c r="O78" s="43">
        <f t="shared" si="15"/>
        <v>0</v>
      </c>
      <c r="P78" s="43">
        <f t="shared" si="15"/>
        <v>0</v>
      </c>
      <c r="R78" s="9">
        <f>SUM(C78:P78)+SUM('[1]Arrest 25 - 59'!C74:I74)+SUM('[1]Arrest 18 - 24'!C74:I74)+SUM('[1]Arrest - under 18'!C74:H74)</f>
        <v>0</v>
      </c>
    </row>
    <row r="79" spans="1:39" x14ac:dyDescent="0.25">
      <c r="A79" s="44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1:39" s="10" customFormat="1" x14ac:dyDescent="0.25">
      <c r="A80" s="49" t="s">
        <v>42</v>
      </c>
      <c r="B80" s="55"/>
      <c r="C80" s="51" t="s">
        <v>1</v>
      </c>
      <c r="D80" s="51"/>
      <c r="E80" s="51"/>
      <c r="F80" s="51"/>
      <c r="G80" s="51"/>
      <c r="H80" s="51"/>
      <c r="I80" s="51"/>
      <c r="J80" s="51" t="s">
        <v>2</v>
      </c>
      <c r="K80" s="51"/>
      <c r="L80" s="51"/>
      <c r="M80" s="51"/>
      <c r="N80" s="51"/>
      <c r="O80" s="51"/>
      <c r="P80" s="51"/>
      <c r="Q80" s="8"/>
      <c r="R80" s="9" t="s">
        <v>3</v>
      </c>
    </row>
    <row r="81" spans="1:39" s="10" customFormat="1" ht="15.75" thickBot="1" x14ac:dyDescent="0.3">
      <c r="A81" s="5"/>
      <c r="B81" s="6"/>
      <c r="C81" s="7" t="s">
        <v>66</v>
      </c>
      <c r="D81" s="7" t="s">
        <v>69</v>
      </c>
      <c r="E81" s="7" t="s">
        <v>70</v>
      </c>
      <c r="F81" s="7" t="s">
        <v>71</v>
      </c>
      <c r="G81" s="7" t="s">
        <v>72</v>
      </c>
      <c r="H81" s="7" t="s">
        <v>73</v>
      </c>
      <c r="I81" s="7" t="s">
        <v>79</v>
      </c>
      <c r="J81" s="7" t="s">
        <v>66</v>
      </c>
      <c r="K81" s="7" t="s">
        <v>69</v>
      </c>
      <c r="L81" s="7" t="s">
        <v>70</v>
      </c>
      <c r="M81" s="7" t="s">
        <v>71</v>
      </c>
      <c r="N81" s="7" t="s">
        <v>72</v>
      </c>
      <c r="O81" s="7" t="s">
        <v>73</v>
      </c>
      <c r="P81" s="7" t="s">
        <v>79</v>
      </c>
      <c r="Q81" s="8"/>
      <c r="R81" s="9"/>
    </row>
    <row r="82" spans="1:39" s="37" customFormat="1" ht="15.75" thickTop="1" x14ac:dyDescent="0.25">
      <c r="A82" s="11" t="s">
        <v>43</v>
      </c>
      <c r="B82" s="34" t="s">
        <v>5</v>
      </c>
      <c r="C82" s="13">
        <f>'Monthly Arrest - 60+'!I82</f>
        <v>0</v>
      </c>
      <c r="D82" s="13">
        <f>'Monthly Arrest - 60+'!J82</f>
        <v>0</v>
      </c>
      <c r="E82" s="13">
        <f>'Monthly Arrest - 60+'!K82</f>
        <v>0</v>
      </c>
      <c r="F82" s="13">
        <f>'Monthly Arrest - 60+'!L82</f>
        <v>0</v>
      </c>
      <c r="G82" s="13">
        <f>'Monthly Arrest - 60+'!M82</f>
        <v>0</v>
      </c>
      <c r="H82" s="13">
        <f>'Monthly Arrest - 60+'!N82</f>
        <v>0</v>
      </c>
      <c r="I82" s="14">
        <f t="shared" ref="I82:I87" si="16">SUM(C82:H82)</f>
        <v>0</v>
      </c>
      <c r="J82" s="13">
        <f>'Monthly Arrest - 60+'!V82</f>
        <v>0</v>
      </c>
      <c r="K82" s="13">
        <f>'Monthly Arrest - 60+'!W82</f>
        <v>0</v>
      </c>
      <c r="L82" s="13">
        <f>'Monthly Arrest - 60+'!X82</f>
        <v>0</v>
      </c>
      <c r="M82" s="13">
        <f>'Monthly Arrest - 60+'!Y82</f>
        <v>0</v>
      </c>
      <c r="N82" s="13">
        <f>'Monthly Arrest - 60+'!Z82</f>
        <v>0</v>
      </c>
      <c r="O82" s="13">
        <f>'Monthly Arrest - 60+'!AA82</f>
        <v>0</v>
      </c>
      <c r="P82" s="14">
        <f t="shared" ref="P82:P87" si="17">SUM(J82:O82)</f>
        <v>0</v>
      </c>
      <c r="Q82" s="35"/>
      <c r="R82" s="15">
        <f>SUM(C82:P82)+SUM('[1]Arrest 25 - 59'!C77:I77)+SUM('[1]Arrest 18 - 24'!C77:I77)+SUM('[1]Arrest - under 18'!C77:H77)</f>
        <v>0</v>
      </c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</row>
    <row r="83" spans="1:39" s="37" customFormat="1" x14ac:dyDescent="0.25">
      <c r="A83" s="16"/>
      <c r="B83" s="38" t="s">
        <v>6</v>
      </c>
      <c r="C83" s="18">
        <f>'Monthly Arrest - 60+'!I83</f>
        <v>0</v>
      </c>
      <c r="D83" s="18">
        <f>'Monthly Arrest - 60+'!J83</f>
        <v>0</v>
      </c>
      <c r="E83" s="18">
        <f>'Monthly Arrest - 60+'!K83</f>
        <v>0</v>
      </c>
      <c r="F83" s="18">
        <f>'Monthly Arrest - 60+'!L83</f>
        <v>0</v>
      </c>
      <c r="G83" s="18">
        <f>'Monthly Arrest - 60+'!M83</f>
        <v>0</v>
      </c>
      <c r="H83" s="18">
        <f>'Monthly Arrest - 60+'!N83</f>
        <v>0</v>
      </c>
      <c r="I83" s="19">
        <f t="shared" si="16"/>
        <v>0</v>
      </c>
      <c r="J83" s="18">
        <f>'Monthly Arrest - 60+'!V83</f>
        <v>0</v>
      </c>
      <c r="K83" s="18">
        <f>'Monthly Arrest - 60+'!W83</f>
        <v>0</v>
      </c>
      <c r="L83" s="18">
        <f>'Monthly Arrest - 60+'!X83</f>
        <v>0</v>
      </c>
      <c r="M83" s="18">
        <f>'Monthly Arrest - 60+'!Y83</f>
        <v>0</v>
      </c>
      <c r="N83" s="18">
        <f>'Monthly Arrest - 60+'!Z83</f>
        <v>0</v>
      </c>
      <c r="O83" s="18">
        <f>'Monthly Arrest - 60+'!AA83</f>
        <v>0</v>
      </c>
      <c r="P83" s="19">
        <f t="shared" si="17"/>
        <v>0</v>
      </c>
      <c r="Q83" s="35"/>
      <c r="R83" s="20">
        <f>SUM(C83:P83)+SUM('[1]Arrest 25 - 59'!C78:I78)+SUM('[1]Arrest 18 - 24'!C78:I78)+SUM('[1]Arrest - under 18'!C78:H78)</f>
        <v>0</v>
      </c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</row>
    <row r="84" spans="1:39" s="37" customFormat="1" x14ac:dyDescent="0.25">
      <c r="A84" s="21" t="s">
        <v>44</v>
      </c>
      <c r="B84" s="39" t="s">
        <v>5</v>
      </c>
      <c r="C84" s="23">
        <f>'Monthly Arrest - 60+'!I84</f>
        <v>0</v>
      </c>
      <c r="D84" s="23">
        <f>'Monthly Arrest - 60+'!J84</f>
        <v>0</v>
      </c>
      <c r="E84" s="23">
        <f>'Monthly Arrest - 60+'!K84</f>
        <v>0</v>
      </c>
      <c r="F84" s="23">
        <f>'Monthly Arrest - 60+'!L84</f>
        <v>0</v>
      </c>
      <c r="G84" s="23">
        <f>'Monthly Arrest - 60+'!M84</f>
        <v>0</v>
      </c>
      <c r="H84" s="23">
        <f>'Monthly Arrest - 60+'!N84</f>
        <v>0</v>
      </c>
      <c r="I84" s="24">
        <f t="shared" si="16"/>
        <v>0</v>
      </c>
      <c r="J84" s="23">
        <f>'Monthly Arrest - 60+'!V84</f>
        <v>0</v>
      </c>
      <c r="K84" s="23">
        <f>'Monthly Arrest - 60+'!W84</f>
        <v>0</v>
      </c>
      <c r="L84" s="23">
        <f>'Monthly Arrest - 60+'!X84</f>
        <v>0</v>
      </c>
      <c r="M84" s="23">
        <f>'Monthly Arrest - 60+'!Y84</f>
        <v>0</v>
      </c>
      <c r="N84" s="23">
        <f>'Monthly Arrest - 60+'!Z84</f>
        <v>0</v>
      </c>
      <c r="O84" s="23">
        <f>'Monthly Arrest - 60+'!AA84</f>
        <v>0</v>
      </c>
      <c r="P84" s="24">
        <f t="shared" si="17"/>
        <v>0</v>
      </c>
      <c r="Q84" s="35"/>
      <c r="R84" s="20">
        <f>SUM(C84:P84)+SUM('[1]Arrest 25 - 59'!C79:I79)+SUM('[1]Arrest 18 - 24'!C79:I79)+SUM('[1]Arrest - under 18'!C79:H79)</f>
        <v>0</v>
      </c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</row>
    <row r="85" spans="1:39" s="37" customFormat="1" x14ac:dyDescent="0.25">
      <c r="A85" s="16"/>
      <c r="B85" s="38" t="s">
        <v>6</v>
      </c>
      <c r="C85" s="18">
        <f>'Monthly Arrest - 60+'!I85</f>
        <v>0</v>
      </c>
      <c r="D85" s="18">
        <f>'Monthly Arrest - 60+'!J85</f>
        <v>0</v>
      </c>
      <c r="E85" s="18">
        <f>'Monthly Arrest - 60+'!K85</f>
        <v>0</v>
      </c>
      <c r="F85" s="18">
        <f>'Monthly Arrest - 60+'!L85</f>
        <v>0</v>
      </c>
      <c r="G85" s="18">
        <f>'Monthly Arrest - 60+'!M85</f>
        <v>0</v>
      </c>
      <c r="H85" s="18">
        <f>'Monthly Arrest - 60+'!N85</f>
        <v>0</v>
      </c>
      <c r="I85" s="19">
        <f t="shared" si="16"/>
        <v>0</v>
      </c>
      <c r="J85" s="18">
        <f>'Monthly Arrest - 60+'!V85</f>
        <v>0</v>
      </c>
      <c r="K85" s="18">
        <f>'Monthly Arrest - 60+'!W85</f>
        <v>0</v>
      </c>
      <c r="L85" s="18">
        <f>'Monthly Arrest - 60+'!X85</f>
        <v>0</v>
      </c>
      <c r="M85" s="18">
        <f>'Monthly Arrest - 60+'!Y85</f>
        <v>0</v>
      </c>
      <c r="N85" s="18">
        <f>'Monthly Arrest - 60+'!Z85</f>
        <v>0</v>
      </c>
      <c r="O85" s="18">
        <f>'Monthly Arrest - 60+'!AA85</f>
        <v>0</v>
      </c>
      <c r="P85" s="19">
        <f t="shared" si="17"/>
        <v>0</v>
      </c>
      <c r="Q85" s="35"/>
      <c r="R85" s="20">
        <f>SUM(C85:P85)+SUM('[1]Arrest 25 - 59'!C80:I80)+SUM('[1]Arrest 18 - 24'!C80:I80)+SUM('[1]Arrest - under 18'!C80:H80)</f>
        <v>0</v>
      </c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</row>
    <row r="86" spans="1:39" s="37" customFormat="1" x14ac:dyDescent="0.25">
      <c r="A86" s="21" t="s">
        <v>45</v>
      </c>
      <c r="B86" s="39" t="s">
        <v>5</v>
      </c>
      <c r="C86" s="23">
        <f>'Monthly Arrest - 60+'!I86</f>
        <v>0</v>
      </c>
      <c r="D86" s="23">
        <f>'Monthly Arrest - 60+'!J86</f>
        <v>0</v>
      </c>
      <c r="E86" s="23">
        <f>'Monthly Arrest - 60+'!K86</f>
        <v>0</v>
      </c>
      <c r="F86" s="23">
        <f>'Monthly Arrest - 60+'!L86</f>
        <v>0</v>
      </c>
      <c r="G86" s="23">
        <f>'Monthly Arrest - 60+'!M86</f>
        <v>0</v>
      </c>
      <c r="H86" s="23">
        <f>'Monthly Arrest - 60+'!N86</f>
        <v>0</v>
      </c>
      <c r="I86" s="24">
        <f t="shared" si="16"/>
        <v>0</v>
      </c>
      <c r="J86" s="23">
        <f>'Monthly Arrest - 60+'!V86</f>
        <v>0</v>
      </c>
      <c r="K86" s="23">
        <f>'Monthly Arrest - 60+'!W86</f>
        <v>0</v>
      </c>
      <c r="L86" s="23">
        <f>'Monthly Arrest - 60+'!X86</f>
        <v>0</v>
      </c>
      <c r="M86" s="23">
        <f>'Monthly Arrest - 60+'!Y86</f>
        <v>0</v>
      </c>
      <c r="N86" s="23">
        <f>'Monthly Arrest - 60+'!Z86</f>
        <v>0</v>
      </c>
      <c r="O86" s="23">
        <f>'Monthly Arrest - 60+'!AA86</f>
        <v>0</v>
      </c>
      <c r="P86" s="24">
        <f t="shared" si="17"/>
        <v>0</v>
      </c>
      <c r="Q86" s="35"/>
      <c r="R86" s="20">
        <f>SUM(C86:P86)+SUM('[1]Arrest 25 - 59'!C81:I81)+SUM('[1]Arrest 18 - 24'!C81:I81)+SUM('[1]Arrest - under 18'!C81:H81)</f>
        <v>0</v>
      </c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</row>
    <row r="87" spans="1:39" s="37" customFormat="1" ht="15.75" thickBot="1" x14ac:dyDescent="0.3">
      <c r="A87" s="25"/>
      <c r="B87" s="40" t="s">
        <v>6</v>
      </c>
      <c r="C87" s="27">
        <f>'Monthly Arrest - 60+'!I87</f>
        <v>0</v>
      </c>
      <c r="D87" s="27">
        <f>'Monthly Arrest - 60+'!J87</f>
        <v>0</v>
      </c>
      <c r="E87" s="27">
        <f>'Monthly Arrest - 60+'!K87</f>
        <v>0</v>
      </c>
      <c r="F87" s="27">
        <f>'Monthly Arrest - 60+'!L87</f>
        <v>0</v>
      </c>
      <c r="G87" s="27">
        <f>'Monthly Arrest - 60+'!M87</f>
        <v>0</v>
      </c>
      <c r="H87" s="27">
        <f>'Monthly Arrest - 60+'!N87</f>
        <v>0</v>
      </c>
      <c r="I87" s="28">
        <f t="shared" si="16"/>
        <v>0</v>
      </c>
      <c r="J87" s="27">
        <f>'Monthly Arrest - 60+'!V87</f>
        <v>0</v>
      </c>
      <c r="K87" s="27">
        <f>'Monthly Arrest - 60+'!W87</f>
        <v>0</v>
      </c>
      <c r="L87" s="27">
        <f>'Monthly Arrest - 60+'!X87</f>
        <v>0</v>
      </c>
      <c r="M87" s="27">
        <f>'Monthly Arrest - 60+'!Y87</f>
        <v>0</v>
      </c>
      <c r="N87" s="27">
        <f>'Monthly Arrest - 60+'!Z87</f>
        <v>0</v>
      </c>
      <c r="O87" s="27">
        <f>'Monthly Arrest - 60+'!AA87</f>
        <v>0</v>
      </c>
      <c r="P87" s="28">
        <f t="shared" si="17"/>
        <v>0</v>
      </c>
      <c r="Q87" s="35"/>
      <c r="R87" s="29">
        <f>SUM(C87:P87)+SUM('[1]Arrest 25 - 59'!C82:I82)+SUM('[1]Arrest 18 - 24'!C82:I82)+SUM('[1]Arrest - under 18'!C82:H82)</f>
        <v>0</v>
      </c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</row>
    <row r="88" spans="1:39" s="37" customFormat="1" ht="15.75" thickTop="1" x14ac:dyDescent="0.25">
      <c r="A88" s="30" t="s">
        <v>46</v>
      </c>
      <c r="B88" s="31" t="s">
        <v>5</v>
      </c>
      <c r="C88" s="32">
        <f>C82+C84+C86</f>
        <v>0</v>
      </c>
      <c r="D88" s="32">
        <f t="shared" ref="D88:P89" si="18">D82+D84+D86</f>
        <v>0</v>
      </c>
      <c r="E88" s="32">
        <f t="shared" si="18"/>
        <v>0</v>
      </c>
      <c r="F88" s="32">
        <f t="shared" si="18"/>
        <v>0</v>
      </c>
      <c r="G88" s="32">
        <f t="shared" si="18"/>
        <v>0</v>
      </c>
      <c r="H88" s="32">
        <f t="shared" si="18"/>
        <v>0</v>
      </c>
      <c r="I88" s="59">
        <f t="shared" si="18"/>
        <v>0</v>
      </c>
      <c r="J88" s="32">
        <f t="shared" si="18"/>
        <v>0</v>
      </c>
      <c r="K88" s="32">
        <f t="shared" si="18"/>
        <v>0</v>
      </c>
      <c r="L88" s="32">
        <f t="shared" si="18"/>
        <v>0</v>
      </c>
      <c r="M88" s="32">
        <f t="shared" si="18"/>
        <v>0</v>
      </c>
      <c r="N88" s="32">
        <f t="shared" si="18"/>
        <v>0</v>
      </c>
      <c r="O88" s="32">
        <f t="shared" si="18"/>
        <v>0</v>
      </c>
      <c r="P88" s="32">
        <f t="shared" si="18"/>
        <v>0</v>
      </c>
      <c r="Q88" s="35"/>
      <c r="R88" s="9">
        <f>SUM(C88:P88)+SUM('[1]Arrest 25 - 59'!C83:I83)+SUM('[1]Arrest 18 - 24'!C83:I83)+SUM('[1]Arrest - under 18'!C83:H83)</f>
        <v>0</v>
      </c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</row>
    <row r="89" spans="1:39" s="37" customFormat="1" x14ac:dyDescent="0.25">
      <c r="A89" s="30"/>
      <c r="B89" s="31" t="s">
        <v>6</v>
      </c>
      <c r="C89" s="32">
        <f>C83+C85+C87</f>
        <v>0</v>
      </c>
      <c r="D89" s="32">
        <f t="shared" si="18"/>
        <v>0</v>
      </c>
      <c r="E89" s="32">
        <f t="shared" si="18"/>
        <v>0</v>
      </c>
      <c r="F89" s="32">
        <f t="shared" si="18"/>
        <v>0</v>
      </c>
      <c r="G89" s="32">
        <f t="shared" si="18"/>
        <v>0</v>
      </c>
      <c r="H89" s="32">
        <f t="shared" si="18"/>
        <v>0</v>
      </c>
      <c r="I89" s="59">
        <f t="shared" si="18"/>
        <v>0</v>
      </c>
      <c r="J89" s="32">
        <f t="shared" si="18"/>
        <v>0</v>
      </c>
      <c r="K89" s="32">
        <f t="shared" si="18"/>
        <v>0</v>
      </c>
      <c r="L89" s="32">
        <f t="shared" si="18"/>
        <v>0</v>
      </c>
      <c r="M89" s="32">
        <f t="shared" si="18"/>
        <v>0</v>
      </c>
      <c r="N89" s="32">
        <f t="shared" si="18"/>
        <v>0</v>
      </c>
      <c r="O89" s="32">
        <f t="shared" si="18"/>
        <v>0</v>
      </c>
      <c r="P89" s="32">
        <f t="shared" si="18"/>
        <v>0</v>
      </c>
      <c r="Q89" s="35"/>
      <c r="R89" s="9">
        <f>SUM(C89:P89)+SUM('[1]Arrest 25 - 59'!C84:I84)+SUM('[1]Arrest 18 - 24'!C84:I84)+SUM('[1]Arrest - under 18'!C84:H84)</f>
        <v>0</v>
      </c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</row>
    <row r="90" spans="1:39" s="37" customFormat="1" x14ac:dyDescent="0.25">
      <c r="A90" s="33"/>
      <c r="B90" s="39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35"/>
      <c r="R90" s="5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</row>
    <row r="91" spans="1:39" s="10" customFormat="1" x14ac:dyDescent="0.25">
      <c r="A91" s="49" t="s">
        <v>47</v>
      </c>
      <c r="B91" s="55"/>
      <c r="C91" s="51" t="s">
        <v>1</v>
      </c>
      <c r="D91" s="51"/>
      <c r="E91" s="51"/>
      <c r="F91" s="51"/>
      <c r="G91" s="51"/>
      <c r="H91" s="51"/>
      <c r="I91" s="51"/>
      <c r="J91" s="51" t="s">
        <v>2</v>
      </c>
      <c r="K91" s="51"/>
      <c r="L91" s="51"/>
      <c r="M91" s="51"/>
      <c r="N91" s="51"/>
      <c r="O91" s="51"/>
      <c r="P91" s="51"/>
      <c r="Q91" s="8"/>
      <c r="R91" s="9" t="s">
        <v>3</v>
      </c>
    </row>
    <row r="92" spans="1:39" s="10" customFormat="1" ht="15.75" thickBot="1" x14ac:dyDescent="0.3">
      <c r="A92" s="5"/>
      <c r="B92" s="6"/>
      <c r="C92" s="7" t="s">
        <v>66</v>
      </c>
      <c r="D92" s="7" t="s">
        <v>69</v>
      </c>
      <c r="E92" s="7" t="s">
        <v>70</v>
      </c>
      <c r="F92" s="7" t="s">
        <v>71</v>
      </c>
      <c r="G92" s="7" t="s">
        <v>72</v>
      </c>
      <c r="H92" s="7" t="s">
        <v>73</v>
      </c>
      <c r="I92" s="7" t="s">
        <v>79</v>
      </c>
      <c r="J92" s="7" t="s">
        <v>66</v>
      </c>
      <c r="K92" s="7" t="s">
        <v>69</v>
      </c>
      <c r="L92" s="7" t="s">
        <v>70</v>
      </c>
      <c r="M92" s="7" t="s">
        <v>71</v>
      </c>
      <c r="N92" s="7" t="s">
        <v>72</v>
      </c>
      <c r="O92" s="7" t="s">
        <v>73</v>
      </c>
      <c r="P92" s="7" t="s">
        <v>79</v>
      </c>
      <c r="Q92" s="8"/>
      <c r="R92" s="9"/>
    </row>
    <row r="93" spans="1:39" s="37" customFormat="1" ht="15.75" thickTop="1" x14ac:dyDescent="0.25">
      <c r="A93" s="11" t="s">
        <v>48</v>
      </c>
      <c r="B93" s="34" t="s">
        <v>5</v>
      </c>
      <c r="C93" s="13">
        <f>'Monthly Arrest - 60+'!I93</f>
        <v>0</v>
      </c>
      <c r="D93" s="13">
        <f>'Monthly Arrest - 60+'!J93</f>
        <v>0</v>
      </c>
      <c r="E93" s="13">
        <f>'Monthly Arrest - 60+'!K93</f>
        <v>0</v>
      </c>
      <c r="F93" s="13">
        <f>'Monthly Arrest - 60+'!L93</f>
        <v>0</v>
      </c>
      <c r="G93" s="13">
        <f>'Monthly Arrest - 60+'!M93</f>
        <v>0</v>
      </c>
      <c r="H93" s="13">
        <f>'Monthly Arrest - 60+'!N93</f>
        <v>0</v>
      </c>
      <c r="I93" s="14">
        <f t="shared" ref="I93:I108" si="19">SUM(C93:H93)</f>
        <v>0</v>
      </c>
      <c r="J93" s="13">
        <f>'Monthly Arrest - 60+'!V93</f>
        <v>0</v>
      </c>
      <c r="K93" s="13">
        <f>'Monthly Arrest - 60+'!W93</f>
        <v>0</v>
      </c>
      <c r="L93" s="13">
        <f>'Monthly Arrest - 60+'!X93</f>
        <v>0</v>
      </c>
      <c r="M93" s="13">
        <f>'Monthly Arrest - 60+'!Y93</f>
        <v>0</v>
      </c>
      <c r="N93" s="13">
        <f>'Monthly Arrest - 60+'!Z93</f>
        <v>0</v>
      </c>
      <c r="O93" s="13">
        <f>'Monthly Arrest - 60+'!AA93</f>
        <v>0</v>
      </c>
      <c r="P93" s="14">
        <f t="shared" ref="P93:P108" si="20">SUM(J93:O93)</f>
        <v>0</v>
      </c>
      <c r="Q93" s="35"/>
      <c r="R93" s="15">
        <f>SUM(C93:P93)+SUM('[1]Arrest 25 - 59'!C87:I87)+SUM('[1]Arrest 18 - 24'!C87:I87)+SUM('[1]Arrest - under 18'!C87:H87)</f>
        <v>0</v>
      </c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</row>
    <row r="94" spans="1:39" s="37" customFormat="1" x14ac:dyDescent="0.25">
      <c r="A94" s="16"/>
      <c r="B94" s="38" t="s">
        <v>6</v>
      </c>
      <c r="C94" s="18">
        <f>'Monthly Arrest - 60+'!I94</f>
        <v>0</v>
      </c>
      <c r="D94" s="18">
        <f>'Monthly Arrest - 60+'!J94</f>
        <v>0</v>
      </c>
      <c r="E94" s="18">
        <f>'Monthly Arrest - 60+'!K94</f>
        <v>0</v>
      </c>
      <c r="F94" s="18">
        <f>'Monthly Arrest - 60+'!L94</f>
        <v>0</v>
      </c>
      <c r="G94" s="18">
        <f>'Monthly Arrest - 60+'!M94</f>
        <v>0</v>
      </c>
      <c r="H94" s="18">
        <f>'Monthly Arrest - 60+'!N94</f>
        <v>0</v>
      </c>
      <c r="I94" s="19">
        <f t="shared" si="19"/>
        <v>0</v>
      </c>
      <c r="J94" s="18">
        <f>'Monthly Arrest - 60+'!V94</f>
        <v>0</v>
      </c>
      <c r="K94" s="18">
        <f>'Monthly Arrest - 60+'!W94</f>
        <v>0</v>
      </c>
      <c r="L94" s="18">
        <f>'Monthly Arrest - 60+'!X94</f>
        <v>0</v>
      </c>
      <c r="M94" s="18">
        <f>'Monthly Arrest - 60+'!Y94</f>
        <v>0</v>
      </c>
      <c r="N94" s="18">
        <f>'Monthly Arrest - 60+'!Z94</f>
        <v>0</v>
      </c>
      <c r="O94" s="18">
        <f>'Monthly Arrest - 60+'!AA94</f>
        <v>0</v>
      </c>
      <c r="P94" s="19">
        <f t="shared" si="20"/>
        <v>0</v>
      </c>
      <c r="Q94" s="35"/>
      <c r="R94" s="20">
        <f>SUM(C94:P94)+SUM('[1]Arrest 25 - 59'!C88:I88)+SUM('[1]Arrest 18 - 24'!C88:I88)+SUM('[1]Arrest - under 18'!C88:H88)</f>
        <v>0</v>
      </c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</row>
    <row r="95" spans="1:39" s="37" customFormat="1" x14ac:dyDescent="0.25">
      <c r="A95" s="21" t="s">
        <v>49</v>
      </c>
      <c r="B95" s="39" t="s">
        <v>5</v>
      </c>
      <c r="C95" s="23">
        <f>'Monthly Arrest - 60+'!I95</f>
        <v>0</v>
      </c>
      <c r="D95" s="23">
        <f>'Monthly Arrest - 60+'!J95</f>
        <v>0</v>
      </c>
      <c r="E95" s="23">
        <f>'Monthly Arrest - 60+'!K95</f>
        <v>0</v>
      </c>
      <c r="F95" s="23">
        <f>'Monthly Arrest - 60+'!L95</f>
        <v>0</v>
      </c>
      <c r="G95" s="23">
        <f>'Monthly Arrest - 60+'!M95</f>
        <v>0</v>
      </c>
      <c r="H95" s="23">
        <f>'Monthly Arrest - 60+'!N95</f>
        <v>0</v>
      </c>
      <c r="I95" s="24">
        <f t="shared" si="19"/>
        <v>0</v>
      </c>
      <c r="J95" s="23">
        <f>'Monthly Arrest - 60+'!V95</f>
        <v>0</v>
      </c>
      <c r="K95" s="23">
        <f>'Monthly Arrest - 60+'!W95</f>
        <v>0</v>
      </c>
      <c r="L95" s="23">
        <f>'Monthly Arrest - 60+'!X95</f>
        <v>0</v>
      </c>
      <c r="M95" s="23">
        <f>'Monthly Arrest - 60+'!Y95</f>
        <v>0</v>
      </c>
      <c r="N95" s="23">
        <f>'Monthly Arrest - 60+'!Z95</f>
        <v>0</v>
      </c>
      <c r="O95" s="23">
        <f>'Monthly Arrest - 60+'!AA95</f>
        <v>0</v>
      </c>
      <c r="P95" s="24">
        <f t="shared" si="20"/>
        <v>0</v>
      </c>
      <c r="Q95" s="35"/>
      <c r="R95" s="20">
        <f>SUM(C95:P95)+SUM('[1]Arrest 25 - 59'!C89:I89)+SUM('[1]Arrest 18 - 24'!C89:I89)+SUM('[1]Arrest - under 18'!C89:H89)</f>
        <v>0</v>
      </c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</row>
    <row r="96" spans="1:39" s="37" customFormat="1" x14ac:dyDescent="0.25">
      <c r="A96" s="16"/>
      <c r="B96" s="38" t="s">
        <v>6</v>
      </c>
      <c r="C96" s="18">
        <f>'Monthly Arrest - 60+'!I96</f>
        <v>0</v>
      </c>
      <c r="D96" s="18">
        <f>'Monthly Arrest - 60+'!J96</f>
        <v>0</v>
      </c>
      <c r="E96" s="18">
        <f>'Monthly Arrest - 60+'!K96</f>
        <v>0</v>
      </c>
      <c r="F96" s="18">
        <f>'Monthly Arrest - 60+'!L96</f>
        <v>0</v>
      </c>
      <c r="G96" s="18">
        <f>'Monthly Arrest - 60+'!M96</f>
        <v>0</v>
      </c>
      <c r="H96" s="18">
        <f>'Monthly Arrest - 60+'!N96</f>
        <v>0</v>
      </c>
      <c r="I96" s="19">
        <f t="shared" si="19"/>
        <v>0</v>
      </c>
      <c r="J96" s="18">
        <f>'Monthly Arrest - 60+'!V96</f>
        <v>0</v>
      </c>
      <c r="K96" s="18">
        <f>'Monthly Arrest - 60+'!W96</f>
        <v>0</v>
      </c>
      <c r="L96" s="18">
        <f>'Monthly Arrest - 60+'!X96</f>
        <v>0</v>
      </c>
      <c r="M96" s="18">
        <f>'Monthly Arrest - 60+'!Y96</f>
        <v>0</v>
      </c>
      <c r="N96" s="18">
        <f>'Monthly Arrest - 60+'!Z96</f>
        <v>0</v>
      </c>
      <c r="O96" s="18">
        <f>'Monthly Arrest - 60+'!AA96</f>
        <v>0</v>
      </c>
      <c r="P96" s="19">
        <f t="shared" si="20"/>
        <v>0</v>
      </c>
      <c r="Q96" s="35"/>
      <c r="R96" s="20">
        <f>SUM(C96:P96)+SUM('[1]Arrest 25 - 59'!C90:I90)+SUM('[1]Arrest 18 - 24'!C90:I90)+SUM('[1]Arrest - under 18'!C90:H90)</f>
        <v>0</v>
      </c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</row>
    <row r="97" spans="1:39" s="37" customFormat="1" x14ac:dyDescent="0.25">
      <c r="A97" s="21" t="s">
        <v>50</v>
      </c>
      <c r="B97" s="39" t="s">
        <v>5</v>
      </c>
      <c r="C97" s="23">
        <f>'Monthly Arrest - 60+'!I97</f>
        <v>0</v>
      </c>
      <c r="D97" s="23">
        <f>'Monthly Arrest - 60+'!J97</f>
        <v>0</v>
      </c>
      <c r="E97" s="23">
        <f>'Monthly Arrest - 60+'!K97</f>
        <v>0</v>
      </c>
      <c r="F97" s="23">
        <f>'Monthly Arrest - 60+'!L97</f>
        <v>0</v>
      </c>
      <c r="G97" s="23">
        <f>'Monthly Arrest - 60+'!M97</f>
        <v>0</v>
      </c>
      <c r="H97" s="23">
        <f>'Monthly Arrest - 60+'!N97</f>
        <v>0</v>
      </c>
      <c r="I97" s="24">
        <f t="shared" si="19"/>
        <v>0</v>
      </c>
      <c r="J97" s="23">
        <f>'Monthly Arrest - 60+'!V97</f>
        <v>0</v>
      </c>
      <c r="K97" s="23">
        <f>'Monthly Arrest - 60+'!W97</f>
        <v>0</v>
      </c>
      <c r="L97" s="23">
        <f>'Monthly Arrest - 60+'!X97</f>
        <v>0</v>
      </c>
      <c r="M97" s="23">
        <f>'Monthly Arrest - 60+'!Y97</f>
        <v>0</v>
      </c>
      <c r="N97" s="23">
        <f>'Monthly Arrest - 60+'!Z97</f>
        <v>0</v>
      </c>
      <c r="O97" s="23">
        <f>'Monthly Arrest - 60+'!AA97</f>
        <v>0</v>
      </c>
      <c r="P97" s="24">
        <f t="shared" si="20"/>
        <v>0</v>
      </c>
      <c r="Q97" s="35"/>
      <c r="R97" s="20">
        <f>SUM(C97:P97)+SUM('[1]Arrest 25 - 59'!C91:I91)+SUM('[1]Arrest 18 - 24'!C91:I91)+SUM('[1]Arrest - under 18'!C91:H91)</f>
        <v>0</v>
      </c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</row>
    <row r="98" spans="1:39" s="37" customFormat="1" x14ac:dyDescent="0.25">
      <c r="A98" s="16"/>
      <c r="B98" s="38" t="s">
        <v>6</v>
      </c>
      <c r="C98" s="18">
        <f>'Monthly Arrest - 60+'!I98</f>
        <v>0</v>
      </c>
      <c r="D98" s="18">
        <f>'Monthly Arrest - 60+'!J98</f>
        <v>0</v>
      </c>
      <c r="E98" s="18">
        <f>'Monthly Arrest - 60+'!K98</f>
        <v>0</v>
      </c>
      <c r="F98" s="18">
        <f>'Monthly Arrest - 60+'!L98</f>
        <v>0</v>
      </c>
      <c r="G98" s="18">
        <f>'Monthly Arrest - 60+'!M98</f>
        <v>0</v>
      </c>
      <c r="H98" s="18">
        <f>'Monthly Arrest - 60+'!N98</f>
        <v>0</v>
      </c>
      <c r="I98" s="19">
        <f t="shared" si="19"/>
        <v>0</v>
      </c>
      <c r="J98" s="18">
        <f>'Monthly Arrest - 60+'!V98</f>
        <v>0</v>
      </c>
      <c r="K98" s="18">
        <f>'Monthly Arrest - 60+'!W98</f>
        <v>0</v>
      </c>
      <c r="L98" s="18">
        <f>'Monthly Arrest - 60+'!X98</f>
        <v>0</v>
      </c>
      <c r="M98" s="18">
        <f>'Monthly Arrest - 60+'!Y98</f>
        <v>0</v>
      </c>
      <c r="N98" s="18">
        <f>'Monthly Arrest - 60+'!Z98</f>
        <v>0</v>
      </c>
      <c r="O98" s="18">
        <f>'Monthly Arrest - 60+'!AA98</f>
        <v>0</v>
      </c>
      <c r="P98" s="19">
        <f t="shared" si="20"/>
        <v>0</v>
      </c>
      <c r="Q98" s="35"/>
      <c r="R98" s="20">
        <f>SUM(C98:P98)+SUM('[1]Arrest 25 - 59'!C92:I92)+SUM('[1]Arrest 18 - 24'!C92:I92)+SUM('[1]Arrest - under 18'!C92:H92)</f>
        <v>0</v>
      </c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</row>
    <row r="99" spans="1:39" s="37" customFormat="1" x14ac:dyDescent="0.25">
      <c r="A99" s="21" t="s">
        <v>51</v>
      </c>
      <c r="B99" s="39" t="s">
        <v>5</v>
      </c>
      <c r="C99" s="23">
        <f>'Monthly Arrest - 60+'!I99</f>
        <v>0</v>
      </c>
      <c r="D99" s="23">
        <f>'Monthly Arrest - 60+'!J99</f>
        <v>0</v>
      </c>
      <c r="E99" s="23">
        <f>'Monthly Arrest - 60+'!K99</f>
        <v>0</v>
      </c>
      <c r="F99" s="23">
        <f>'Monthly Arrest - 60+'!L99</f>
        <v>0</v>
      </c>
      <c r="G99" s="23">
        <f>'Monthly Arrest - 60+'!M99</f>
        <v>0</v>
      </c>
      <c r="H99" s="23">
        <f>'Monthly Arrest - 60+'!N99</f>
        <v>0</v>
      </c>
      <c r="I99" s="24">
        <f t="shared" si="19"/>
        <v>0</v>
      </c>
      <c r="J99" s="23">
        <f>'Monthly Arrest - 60+'!V99</f>
        <v>0</v>
      </c>
      <c r="K99" s="23">
        <f>'Monthly Arrest - 60+'!W99</f>
        <v>0</v>
      </c>
      <c r="L99" s="23">
        <f>'Monthly Arrest - 60+'!X99</f>
        <v>0</v>
      </c>
      <c r="M99" s="23">
        <f>'Monthly Arrest - 60+'!Y99</f>
        <v>0</v>
      </c>
      <c r="N99" s="23">
        <f>'Monthly Arrest - 60+'!Z99</f>
        <v>0</v>
      </c>
      <c r="O99" s="23">
        <f>'Monthly Arrest - 60+'!AA99</f>
        <v>0</v>
      </c>
      <c r="P99" s="24">
        <f t="shared" si="20"/>
        <v>0</v>
      </c>
      <c r="Q99" s="35"/>
      <c r="R99" s="20">
        <f>SUM(C99:P99)+SUM('[1]Arrest 25 - 59'!C93:I93)+SUM('[1]Arrest 18 - 24'!C93:I93)+SUM('[1]Arrest - under 18'!C93:H93)</f>
        <v>0</v>
      </c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</row>
    <row r="100" spans="1:39" s="36" customFormat="1" x14ac:dyDescent="0.25">
      <c r="A100" s="16"/>
      <c r="B100" s="38" t="s">
        <v>6</v>
      </c>
      <c r="C100" s="18">
        <f>'Monthly Arrest - 60+'!I100</f>
        <v>0</v>
      </c>
      <c r="D100" s="18">
        <f>'Monthly Arrest - 60+'!J100</f>
        <v>0</v>
      </c>
      <c r="E100" s="18">
        <f>'Monthly Arrest - 60+'!K100</f>
        <v>0</v>
      </c>
      <c r="F100" s="18">
        <f>'Monthly Arrest - 60+'!L100</f>
        <v>0</v>
      </c>
      <c r="G100" s="18">
        <f>'Monthly Arrest - 60+'!M100</f>
        <v>0</v>
      </c>
      <c r="H100" s="18">
        <f>'Monthly Arrest - 60+'!N100</f>
        <v>0</v>
      </c>
      <c r="I100" s="19">
        <f t="shared" si="19"/>
        <v>0</v>
      </c>
      <c r="J100" s="18">
        <f>'Monthly Arrest - 60+'!V100</f>
        <v>0</v>
      </c>
      <c r="K100" s="18">
        <f>'Monthly Arrest - 60+'!W100</f>
        <v>0</v>
      </c>
      <c r="L100" s="18">
        <f>'Monthly Arrest - 60+'!X100</f>
        <v>0</v>
      </c>
      <c r="M100" s="18">
        <f>'Monthly Arrest - 60+'!Y100</f>
        <v>0</v>
      </c>
      <c r="N100" s="18">
        <f>'Monthly Arrest - 60+'!Z100</f>
        <v>0</v>
      </c>
      <c r="O100" s="18">
        <f>'Monthly Arrest - 60+'!AA100</f>
        <v>0</v>
      </c>
      <c r="P100" s="19">
        <f t="shared" si="20"/>
        <v>0</v>
      </c>
      <c r="Q100" s="35"/>
      <c r="R100" s="20">
        <f>SUM(C100:P100)+SUM('[1]Arrest 25 - 59'!C94:I94)+SUM('[1]Arrest 18 - 24'!C94:I94)+SUM('[1]Arrest - under 18'!C94:H94)</f>
        <v>0</v>
      </c>
    </row>
    <row r="101" spans="1:39" s="36" customFormat="1" x14ac:dyDescent="0.25">
      <c r="A101" s="21" t="s">
        <v>52</v>
      </c>
      <c r="B101" s="39" t="s">
        <v>5</v>
      </c>
      <c r="C101" s="23">
        <f>'Monthly Arrest - 60+'!I101</f>
        <v>0</v>
      </c>
      <c r="D101" s="23">
        <f>'Monthly Arrest - 60+'!J101</f>
        <v>0</v>
      </c>
      <c r="E101" s="23">
        <f>'Monthly Arrest - 60+'!K101</f>
        <v>0</v>
      </c>
      <c r="F101" s="23">
        <f>'Monthly Arrest - 60+'!L101</f>
        <v>0</v>
      </c>
      <c r="G101" s="23">
        <f>'Monthly Arrest - 60+'!M101</f>
        <v>0</v>
      </c>
      <c r="H101" s="23">
        <f>'Monthly Arrest - 60+'!N101</f>
        <v>0</v>
      </c>
      <c r="I101" s="24">
        <f t="shared" si="19"/>
        <v>0</v>
      </c>
      <c r="J101" s="23">
        <f>'Monthly Arrest - 60+'!V101</f>
        <v>0</v>
      </c>
      <c r="K101" s="23">
        <f>'Monthly Arrest - 60+'!W101</f>
        <v>0</v>
      </c>
      <c r="L101" s="23">
        <f>'Monthly Arrest - 60+'!X101</f>
        <v>0</v>
      </c>
      <c r="M101" s="23">
        <f>'Monthly Arrest - 60+'!Y101</f>
        <v>0</v>
      </c>
      <c r="N101" s="23">
        <f>'Monthly Arrest - 60+'!Z101</f>
        <v>0</v>
      </c>
      <c r="O101" s="23">
        <f>'Monthly Arrest - 60+'!AA101</f>
        <v>0</v>
      </c>
      <c r="P101" s="24">
        <f t="shared" si="20"/>
        <v>0</v>
      </c>
      <c r="Q101" s="35"/>
      <c r="R101" s="20">
        <f>SUM(C101:P101)+SUM('[1]Arrest 25 - 59'!C95:I95)+SUM('[1]Arrest 18 - 24'!C95:I95)+SUM('[1]Arrest - under 18'!C95:H95)</f>
        <v>0</v>
      </c>
    </row>
    <row r="102" spans="1:39" s="36" customFormat="1" x14ac:dyDescent="0.25">
      <c r="A102" s="16"/>
      <c r="B102" s="38" t="s">
        <v>6</v>
      </c>
      <c r="C102" s="18">
        <f>'Monthly Arrest - 60+'!I102</f>
        <v>0</v>
      </c>
      <c r="D102" s="18">
        <f>'Monthly Arrest - 60+'!J102</f>
        <v>0</v>
      </c>
      <c r="E102" s="18">
        <f>'Monthly Arrest - 60+'!K102</f>
        <v>0</v>
      </c>
      <c r="F102" s="18">
        <f>'Monthly Arrest - 60+'!L102</f>
        <v>0</v>
      </c>
      <c r="G102" s="18">
        <f>'Monthly Arrest - 60+'!M102</f>
        <v>0</v>
      </c>
      <c r="H102" s="18">
        <f>'Monthly Arrest - 60+'!N102</f>
        <v>0</v>
      </c>
      <c r="I102" s="19">
        <f t="shared" si="19"/>
        <v>0</v>
      </c>
      <c r="J102" s="18">
        <f>'Monthly Arrest - 60+'!V102</f>
        <v>0</v>
      </c>
      <c r="K102" s="18">
        <f>'Monthly Arrest - 60+'!W102</f>
        <v>0</v>
      </c>
      <c r="L102" s="18">
        <f>'Monthly Arrest - 60+'!X102</f>
        <v>0</v>
      </c>
      <c r="M102" s="18">
        <f>'Monthly Arrest - 60+'!Y102</f>
        <v>0</v>
      </c>
      <c r="N102" s="18">
        <f>'Monthly Arrest - 60+'!Z102</f>
        <v>0</v>
      </c>
      <c r="O102" s="18">
        <f>'Monthly Arrest - 60+'!AA102</f>
        <v>0</v>
      </c>
      <c r="P102" s="19">
        <f t="shared" si="20"/>
        <v>0</v>
      </c>
      <c r="Q102" s="35"/>
      <c r="R102" s="20">
        <f>SUM(C102:P102)+SUM('[1]Arrest 25 - 59'!C96:I96)+SUM('[1]Arrest 18 - 24'!C96:I96)+SUM('[1]Arrest - under 18'!C96:H96)</f>
        <v>0</v>
      </c>
    </row>
    <row r="103" spans="1:39" s="36" customFormat="1" x14ac:dyDescent="0.25">
      <c r="A103" s="21" t="s">
        <v>53</v>
      </c>
      <c r="B103" s="39" t="s">
        <v>5</v>
      </c>
      <c r="C103" s="23">
        <f>'Monthly Arrest - 60+'!I103</f>
        <v>0</v>
      </c>
      <c r="D103" s="23">
        <f>'Monthly Arrest - 60+'!J103</f>
        <v>0</v>
      </c>
      <c r="E103" s="23">
        <f>'Monthly Arrest - 60+'!K103</f>
        <v>0</v>
      </c>
      <c r="F103" s="23">
        <f>'Monthly Arrest - 60+'!L103</f>
        <v>0</v>
      </c>
      <c r="G103" s="23">
        <f>'Monthly Arrest - 60+'!M103</f>
        <v>0</v>
      </c>
      <c r="H103" s="23">
        <f>'Monthly Arrest - 60+'!N103</f>
        <v>0</v>
      </c>
      <c r="I103" s="24">
        <f t="shared" si="19"/>
        <v>0</v>
      </c>
      <c r="J103" s="23">
        <f>'Monthly Arrest - 60+'!V103</f>
        <v>0</v>
      </c>
      <c r="K103" s="23">
        <f>'Monthly Arrest - 60+'!W103</f>
        <v>0</v>
      </c>
      <c r="L103" s="23">
        <f>'Monthly Arrest - 60+'!X103</f>
        <v>0</v>
      </c>
      <c r="M103" s="23">
        <f>'Monthly Arrest - 60+'!Y103</f>
        <v>0</v>
      </c>
      <c r="N103" s="23">
        <f>'Monthly Arrest - 60+'!Z103</f>
        <v>0</v>
      </c>
      <c r="O103" s="23">
        <f>'Monthly Arrest - 60+'!AA103</f>
        <v>0</v>
      </c>
      <c r="P103" s="24">
        <f t="shared" si="20"/>
        <v>0</v>
      </c>
      <c r="Q103" s="35"/>
      <c r="R103" s="20">
        <f>SUM(C103:P103)+SUM('[1]Arrest 25 - 59'!C97:I97)+SUM('[1]Arrest 18 - 24'!C97:I97)+SUM('[1]Arrest - under 18'!C97:H97)</f>
        <v>0</v>
      </c>
    </row>
    <row r="104" spans="1:39" s="36" customFormat="1" x14ac:dyDescent="0.25">
      <c r="A104" s="16"/>
      <c r="B104" s="38" t="s">
        <v>6</v>
      </c>
      <c r="C104" s="18">
        <f>'Monthly Arrest - 60+'!I104</f>
        <v>0</v>
      </c>
      <c r="D104" s="18">
        <f>'Monthly Arrest - 60+'!J104</f>
        <v>0</v>
      </c>
      <c r="E104" s="18">
        <f>'Monthly Arrest - 60+'!K104</f>
        <v>0</v>
      </c>
      <c r="F104" s="18">
        <f>'Monthly Arrest - 60+'!L104</f>
        <v>0</v>
      </c>
      <c r="G104" s="18">
        <f>'Monthly Arrest - 60+'!M104</f>
        <v>0</v>
      </c>
      <c r="H104" s="18">
        <f>'Monthly Arrest - 60+'!N104</f>
        <v>0</v>
      </c>
      <c r="I104" s="19">
        <f t="shared" si="19"/>
        <v>0</v>
      </c>
      <c r="J104" s="18">
        <f>'Monthly Arrest - 60+'!V104</f>
        <v>0</v>
      </c>
      <c r="K104" s="18">
        <f>'Monthly Arrest - 60+'!W104</f>
        <v>0</v>
      </c>
      <c r="L104" s="18">
        <f>'Monthly Arrest - 60+'!X104</f>
        <v>0</v>
      </c>
      <c r="M104" s="18">
        <f>'Monthly Arrest - 60+'!Y104</f>
        <v>0</v>
      </c>
      <c r="N104" s="18">
        <f>'Monthly Arrest - 60+'!Z104</f>
        <v>0</v>
      </c>
      <c r="O104" s="18">
        <f>'Monthly Arrest - 60+'!AA104</f>
        <v>0</v>
      </c>
      <c r="P104" s="19">
        <f t="shared" si="20"/>
        <v>0</v>
      </c>
      <c r="Q104" s="35"/>
      <c r="R104" s="20">
        <f>SUM(C104:P104)+SUM('[1]Arrest 25 - 59'!C98:I98)+SUM('[1]Arrest 18 - 24'!C98:I98)+SUM('[1]Arrest - under 18'!C98:H98)</f>
        <v>0</v>
      </c>
    </row>
    <row r="105" spans="1:39" s="36" customFormat="1" x14ac:dyDescent="0.25">
      <c r="A105" s="21" t="s">
        <v>54</v>
      </c>
      <c r="B105" s="39" t="s">
        <v>5</v>
      </c>
      <c r="C105" s="23">
        <f>'Monthly Arrest - 60+'!I105</f>
        <v>0</v>
      </c>
      <c r="D105" s="23">
        <f>'Monthly Arrest - 60+'!J105</f>
        <v>0</v>
      </c>
      <c r="E105" s="23">
        <f>'Monthly Arrest - 60+'!K105</f>
        <v>0</v>
      </c>
      <c r="F105" s="23">
        <f>'Monthly Arrest - 60+'!L105</f>
        <v>0</v>
      </c>
      <c r="G105" s="23">
        <f>'Monthly Arrest - 60+'!M105</f>
        <v>0</v>
      </c>
      <c r="H105" s="23">
        <f>'Monthly Arrest - 60+'!N105</f>
        <v>0</v>
      </c>
      <c r="I105" s="24">
        <f t="shared" si="19"/>
        <v>0</v>
      </c>
      <c r="J105" s="23">
        <f>'Monthly Arrest - 60+'!V105</f>
        <v>0</v>
      </c>
      <c r="K105" s="23">
        <f>'Monthly Arrest - 60+'!W105</f>
        <v>0</v>
      </c>
      <c r="L105" s="23">
        <f>'Monthly Arrest - 60+'!X105</f>
        <v>0</v>
      </c>
      <c r="M105" s="23">
        <f>'Monthly Arrest - 60+'!Y105</f>
        <v>0</v>
      </c>
      <c r="N105" s="23">
        <f>'Monthly Arrest - 60+'!Z105</f>
        <v>0</v>
      </c>
      <c r="O105" s="23">
        <f>'Monthly Arrest - 60+'!AA105</f>
        <v>0</v>
      </c>
      <c r="P105" s="24">
        <f t="shared" si="20"/>
        <v>0</v>
      </c>
      <c r="Q105" s="35"/>
      <c r="R105" s="20">
        <f>SUM(C105:P105)+SUM('[1]Arrest 25 - 59'!C99:I99)+SUM('[1]Arrest 18 - 24'!C99:I99)+SUM('[1]Arrest - under 18'!C99:H99)</f>
        <v>0</v>
      </c>
    </row>
    <row r="106" spans="1:39" s="36" customFormat="1" x14ac:dyDescent="0.25">
      <c r="A106" s="16"/>
      <c r="B106" s="38" t="s">
        <v>6</v>
      </c>
      <c r="C106" s="18">
        <f>'Monthly Arrest - 60+'!I106</f>
        <v>0</v>
      </c>
      <c r="D106" s="18">
        <f>'Monthly Arrest - 60+'!J106</f>
        <v>0</v>
      </c>
      <c r="E106" s="18">
        <f>'Monthly Arrest - 60+'!K106</f>
        <v>0</v>
      </c>
      <c r="F106" s="18">
        <f>'Monthly Arrest - 60+'!L106</f>
        <v>0</v>
      </c>
      <c r="G106" s="18">
        <f>'Monthly Arrest - 60+'!M106</f>
        <v>0</v>
      </c>
      <c r="H106" s="18">
        <f>'Monthly Arrest - 60+'!N106</f>
        <v>0</v>
      </c>
      <c r="I106" s="19">
        <f t="shared" si="19"/>
        <v>0</v>
      </c>
      <c r="J106" s="18">
        <f>'Monthly Arrest - 60+'!V106</f>
        <v>0</v>
      </c>
      <c r="K106" s="18">
        <f>'Monthly Arrest - 60+'!W106</f>
        <v>0</v>
      </c>
      <c r="L106" s="18">
        <f>'Monthly Arrest - 60+'!X106</f>
        <v>0</v>
      </c>
      <c r="M106" s="18">
        <f>'Monthly Arrest - 60+'!Y106</f>
        <v>0</v>
      </c>
      <c r="N106" s="18">
        <f>'Monthly Arrest - 60+'!Z106</f>
        <v>0</v>
      </c>
      <c r="O106" s="18">
        <f>'Monthly Arrest - 60+'!AA106</f>
        <v>0</v>
      </c>
      <c r="P106" s="19">
        <f t="shared" si="20"/>
        <v>0</v>
      </c>
      <c r="Q106" s="35"/>
      <c r="R106" s="20">
        <f>SUM(C106:P106)+SUM('[1]Arrest 25 - 59'!C100:I100)+SUM('[1]Arrest 18 - 24'!C100:I100)+SUM('[1]Arrest - under 18'!C100:H100)</f>
        <v>0</v>
      </c>
    </row>
    <row r="107" spans="1:39" s="36" customFormat="1" x14ac:dyDescent="0.25">
      <c r="A107" s="21" t="s">
        <v>55</v>
      </c>
      <c r="B107" s="39" t="s">
        <v>5</v>
      </c>
      <c r="C107" s="23">
        <f>'Monthly Arrest - 60+'!I107</f>
        <v>0</v>
      </c>
      <c r="D107" s="23">
        <f>'Monthly Arrest - 60+'!J107</f>
        <v>0</v>
      </c>
      <c r="E107" s="23">
        <f>'Monthly Arrest - 60+'!K107</f>
        <v>0</v>
      </c>
      <c r="F107" s="23">
        <f>'Monthly Arrest - 60+'!L107</f>
        <v>0</v>
      </c>
      <c r="G107" s="23">
        <f>'Monthly Arrest - 60+'!M107</f>
        <v>0</v>
      </c>
      <c r="H107" s="23">
        <f>'Monthly Arrest - 60+'!N107</f>
        <v>0</v>
      </c>
      <c r="I107" s="24">
        <f t="shared" si="19"/>
        <v>0</v>
      </c>
      <c r="J107" s="23">
        <f>'Monthly Arrest - 60+'!V107</f>
        <v>0</v>
      </c>
      <c r="K107" s="23">
        <f>'Monthly Arrest - 60+'!W107</f>
        <v>0</v>
      </c>
      <c r="L107" s="23">
        <f>'Monthly Arrest - 60+'!X107</f>
        <v>0</v>
      </c>
      <c r="M107" s="23">
        <f>'Monthly Arrest - 60+'!Y107</f>
        <v>0</v>
      </c>
      <c r="N107" s="23">
        <f>'Monthly Arrest - 60+'!Z107</f>
        <v>0</v>
      </c>
      <c r="O107" s="23">
        <f>'Monthly Arrest - 60+'!AA107</f>
        <v>0</v>
      </c>
      <c r="P107" s="24">
        <f t="shared" si="20"/>
        <v>0</v>
      </c>
      <c r="Q107" s="35"/>
      <c r="R107" s="20">
        <f>SUM(C107:P107)+SUM('[1]Arrest 25 - 59'!C101:I101)+SUM('[1]Arrest 18 - 24'!C101:I101)+SUM('[1]Arrest - under 18'!C101:H101)</f>
        <v>0</v>
      </c>
    </row>
    <row r="108" spans="1:39" s="36" customFormat="1" ht="15.75" thickBot="1" x14ac:dyDescent="0.3">
      <c r="A108" s="25"/>
      <c r="B108" s="40" t="s">
        <v>6</v>
      </c>
      <c r="C108" s="27">
        <f>'Monthly Arrest - 60+'!I108</f>
        <v>0</v>
      </c>
      <c r="D108" s="27">
        <f>'Monthly Arrest - 60+'!J108</f>
        <v>0</v>
      </c>
      <c r="E108" s="27">
        <f>'Monthly Arrest - 60+'!K108</f>
        <v>0</v>
      </c>
      <c r="F108" s="27">
        <f>'Monthly Arrest - 60+'!L108</f>
        <v>0</v>
      </c>
      <c r="G108" s="27">
        <f>'Monthly Arrest - 60+'!M108</f>
        <v>0</v>
      </c>
      <c r="H108" s="27">
        <f>'Monthly Arrest - 60+'!N108</f>
        <v>0</v>
      </c>
      <c r="I108" s="28">
        <f t="shared" si="19"/>
        <v>0</v>
      </c>
      <c r="J108" s="27">
        <f>'Monthly Arrest - 60+'!V108</f>
        <v>0</v>
      </c>
      <c r="K108" s="27">
        <f>'Monthly Arrest - 60+'!W108</f>
        <v>0</v>
      </c>
      <c r="L108" s="27">
        <f>'Monthly Arrest - 60+'!X108</f>
        <v>0</v>
      </c>
      <c r="M108" s="27">
        <f>'Monthly Arrest - 60+'!Y108</f>
        <v>0</v>
      </c>
      <c r="N108" s="27">
        <f>'Monthly Arrest - 60+'!Z108</f>
        <v>0</v>
      </c>
      <c r="O108" s="27">
        <f>'Monthly Arrest - 60+'!AA108</f>
        <v>0</v>
      </c>
      <c r="P108" s="28">
        <f t="shared" si="20"/>
        <v>0</v>
      </c>
      <c r="Q108" s="35"/>
      <c r="R108" s="29">
        <f>SUM(C108:P108)+SUM('[1]Arrest 25 - 59'!C102:I102)+SUM('[1]Arrest 18 - 24'!C102:I102)+SUM('[1]Arrest - under 18'!C102:H102)</f>
        <v>0</v>
      </c>
    </row>
    <row r="109" spans="1:39" s="36" customFormat="1" ht="15.75" thickTop="1" x14ac:dyDescent="0.25">
      <c r="A109" s="30" t="s">
        <v>56</v>
      </c>
      <c r="B109" s="31" t="s">
        <v>5</v>
      </c>
      <c r="C109" s="32">
        <f>C93+C95+C97+C99+C101+C103+C105+C107</f>
        <v>0</v>
      </c>
      <c r="D109" s="32">
        <f t="shared" ref="D109:P110" si="21">D93+D95+D97+D99+D101+D103+D105+D107</f>
        <v>0</v>
      </c>
      <c r="E109" s="32">
        <f t="shared" si="21"/>
        <v>0</v>
      </c>
      <c r="F109" s="32">
        <f t="shared" si="21"/>
        <v>0</v>
      </c>
      <c r="G109" s="32">
        <f t="shared" si="21"/>
        <v>0</v>
      </c>
      <c r="H109" s="32">
        <f t="shared" si="21"/>
        <v>0</v>
      </c>
      <c r="I109" s="59">
        <f t="shared" si="21"/>
        <v>0</v>
      </c>
      <c r="J109" s="32">
        <f t="shared" si="21"/>
        <v>0</v>
      </c>
      <c r="K109" s="32">
        <f t="shared" si="21"/>
        <v>0</v>
      </c>
      <c r="L109" s="32">
        <f t="shared" si="21"/>
        <v>0</v>
      </c>
      <c r="M109" s="32">
        <f t="shared" si="21"/>
        <v>0</v>
      </c>
      <c r="N109" s="32">
        <f t="shared" si="21"/>
        <v>0</v>
      </c>
      <c r="O109" s="32">
        <f t="shared" si="21"/>
        <v>0</v>
      </c>
      <c r="P109" s="32">
        <f t="shared" si="21"/>
        <v>0</v>
      </c>
      <c r="Q109" s="35"/>
      <c r="R109" s="9">
        <f>SUM(C109:P109)+SUM('[1]Arrest 25 - 59'!C103:I103)+SUM('[1]Arrest 18 - 24'!C103:I103)+SUM('[1]Arrest - under 18'!C103:H103)</f>
        <v>0</v>
      </c>
    </row>
    <row r="110" spans="1:39" s="36" customFormat="1" x14ac:dyDescent="0.25">
      <c r="A110" s="30"/>
      <c r="B110" s="31" t="s">
        <v>6</v>
      </c>
      <c r="C110" s="32">
        <f>C94+C96+C98+C100+C102+C104+C106+C108</f>
        <v>0</v>
      </c>
      <c r="D110" s="32">
        <f t="shared" si="21"/>
        <v>0</v>
      </c>
      <c r="E110" s="32">
        <f t="shared" si="21"/>
        <v>0</v>
      </c>
      <c r="F110" s="32">
        <f t="shared" si="21"/>
        <v>0</v>
      </c>
      <c r="G110" s="32">
        <f t="shared" si="21"/>
        <v>0</v>
      </c>
      <c r="H110" s="32">
        <f t="shared" si="21"/>
        <v>0</v>
      </c>
      <c r="I110" s="59">
        <f t="shared" si="21"/>
        <v>0</v>
      </c>
      <c r="J110" s="32">
        <f t="shared" si="21"/>
        <v>0</v>
      </c>
      <c r="K110" s="32">
        <f t="shared" si="21"/>
        <v>0</v>
      </c>
      <c r="L110" s="32">
        <f t="shared" si="21"/>
        <v>0</v>
      </c>
      <c r="M110" s="32">
        <f t="shared" si="21"/>
        <v>0</v>
      </c>
      <c r="N110" s="32">
        <f t="shared" si="21"/>
        <v>0</v>
      </c>
      <c r="O110" s="32">
        <f t="shared" si="21"/>
        <v>0</v>
      </c>
      <c r="P110" s="32">
        <f t="shared" si="21"/>
        <v>0</v>
      </c>
      <c r="Q110" s="35"/>
      <c r="R110" s="9">
        <f>SUM(C110:P110)+SUM('[1]Arrest 25 - 59'!C104:I104)+SUM('[1]Arrest 18 - 24'!C104:I104)+SUM('[1]Arrest - under 18'!C104:H104)</f>
        <v>0</v>
      </c>
    </row>
    <row r="111" spans="1:39" s="36" customFormat="1" x14ac:dyDescent="0.25">
      <c r="A111" s="33"/>
      <c r="B111" s="39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35"/>
      <c r="R111" s="56"/>
    </row>
    <row r="112" spans="1:39" s="10" customFormat="1" x14ac:dyDescent="0.25">
      <c r="A112" s="49" t="s">
        <v>57</v>
      </c>
      <c r="B112" s="55"/>
      <c r="C112" s="51" t="s">
        <v>1</v>
      </c>
      <c r="D112" s="51"/>
      <c r="E112" s="51"/>
      <c r="F112" s="51"/>
      <c r="G112" s="51"/>
      <c r="H112" s="51"/>
      <c r="I112" s="51"/>
      <c r="J112" s="51" t="s">
        <v>2</v>
      </c>
      <c r="K112" s="51"/>
      <c r="L112" s="51"/>
      <c r="M112" s="51"/>
      <c r="N112" s="51"/>
      <c r="O112" s="51"/>
      <c r="P112" s="51"/>
      <c r="Q112" s="8"/>
      <c r="R112" s="9" t="s">
        <v>3</v>
      </c>
    </row>
    <row r="113" spans="1:39" s="10" customFormat="1" ht="15.75" thickBot="1" x14ac:dyDescent="0.3">
      <c r="A113" s="5"/>
      <c r="B113" s="6"/>
      <c r="C113" s="7" t="s">
        <v>66</v>
      </c>
      <c r="D113" s="7" t="s">
        <v>69</v>
      </c>
      <c r="E113" s="7" t="s">
        <v>70</v>
      </c>
      <c r="F113" s="7" t="s">
        <v>71</v>
      </c>
      <c r="G113" s="7" t="s">
        <v>72</v>
      </c>
      <c r="H113" s="7" t="s">
        <v>73</v>
      </c>
      <c r="I113" s="7" t="s">
        <v>79</v>
      </c>
      <c r="J113" s="7" t="s">
        <v>66</v>
      </c>
      <c r="K113" s="7" t="s">
        <v>69</v>
      </c>
      <c r="L113" s="7" t="s">
        <v>70</v>
      </c>
      <c r="M113" s="7" t="s">
        <v>71</v>
      </c>
      <c r="N113" s="7" t="s">
        <v>72</v>
      </c>
      <c r="O113" s="7" t="s">
        <v>73</v>
      </c>
      <c r="P113" s="7" t="s">
        <v>79</v>
      </c>
      <c r="Q113" s="8"/>
      <c r="R113" s="9"/>
    </row>
    <row r="114" spans="1:39" s="36" customFormat="1" ht="15.75" thickTop="1" x14ac:dyDescent="0.25">
      <c r="A114" s="11" t="s">
        <v>58</v>
      </c>
      <c r="B114" s="12" t="s">
        <v>5</v>
      </c>
      <c r="C114" s="13">
        <f>'Monthly Arrest - 60+'!I114</f>
        <v>0</v>
      </c>
      <c r="D114" s="13">
        <f>'Monthly Arrest - 60+'!J114</f>
        <v>0</v>
      </c>
      <c r="E114" s="13">
        <f>'Monthly Arrest - 60+'!K114</f>
        <v>0</v>
      </c>
      <c r="F114" s="13">
        <f>'Monthly Arrest - 60+'!L114</f>
        <v>0</v>
      </c>
      <c r="G114" s="13">
        <f>'Monthly Arrest - 60+'!M114</f>
        <v>0</v>
      </c>
      <c r="H114" s="13">
        <f>'Monthly Arrest - 60+'!N114</f>
        <v>0</v>
      </c>
      <c r="I114" s="14">
        <f t="shared" ref="I114:I117" si="22">SUM(C114:H114)</f>
        <v>0</v>
      </c>
      <c r="J114" s="13">
        <f>'Monthly Arrest - 60+'!V114</f>
        <v>0</v>
      </c>
      <c r="K114" s="13">
        <f>'Monthly Arrest - 60+'!W114</f>
        <v>0</v>
      </c>
      <c r="L114" s="13">
        <f>'Monthly Arrest - 60+'!X114</f>
        <v>0</v>
      </c>
      <c r="M114" s="13">
        <f>'Monthly Arrest - 60+'!Y114</f>
        <v>0</v>
      </c>
      <c r="N114" s="13">
        <f>'Monthly Arrest - 60+'!Z114</f>
        <v>0</v>
      </c>
      <c r="O114" s="13">
        <f>'Monthly Arrest - 60+'!AA114</f>
        <v>0</v>
      </c>
      <c r="P114" s="14">
        <f t="shared" ref="P114:P117" si="23">SUM(J114:O114)</f>
        <v>0</v>
      </c>
      <c r="Q114" s="35"/>
      <c r="R114" s="15">
        <f>SUM(C114:P114)+SUM('[1]Arrest 25 - 59'!C107:I107)+SUM('[1]Arrest 18 - 24'!C107:I107)+SUM('[1]Arrest - under 18'!C107:H107)</f>
        <v>0</v>
      </c>
    </row>
    <row r="115" spans="1:39" s="36" customFormat="1" x14ac:dyDescent="0.25">
      <c r="A115" s="16"/>
      <c r="B115" s="17" t="s">
        <v>6</v>
      </c>
      <c r="C115" s="18">
        <f>'Monthly Arrest - 60+'!I115</f>
        <v>0</v>
      </c>
      <c r="D115" s="18">
        <f>'Monthly Arrest - 60+'!J115</f>
        <v>0</v>
      </c>
      <c r="E115" s="18">
        <f>'Monthly Arrest - 60+'!K115</f>
        <v>0</v>
      </c>
      <c r="F115" s="18">
        <f>'Monthly Arrest - 60+'!L115</f>
        <v>0</v>
      </c>
      <c r="G115" s="18">
        <f>'Monthly Arrest - 60+'!M115</f>
        <v>0</v>
      </c>
      <c r="H115" s="18">
        <f>'Monthly Arrest - 60+'!N115</f>
        <v>0</v>
      </c>
      <c r="I115" s="19">
        <f t="shared" si="22"/>
        <v>0</v>
      </c>
      <c r="J115" s="18">
        <f>'Monthly Arrest - 60+'!V115</f>
        <v>0</v>
      </c>
      <c r="K115" s="18">
        <f>'Monthly Arrest - 60+'!W115</f>
        <v>0</v>
      </c>
      <c r="L115" s="18">
        <f>'Monthly Arrest - 60+'!X115</f>
        <v>0</v>
      </c>
      <c r="M115" s="18">
        <f>'Monthly Arrest - 60+'!Y115</f>
        <v>0</v>
      </c>
      <c r="N115" s="18">
        <f>'Monthly Arrest - 60+'!Z115</f>
        <v>0</v>
      </c>
      <c r="O115" s="18">
        <f>'Monthly Arrest - 60+'!AA115</f>
        <v>0</v>
      </c>
      <c r="P115" s="19">
        <f t="shared" si="23"/>
        <v>0</v>
      </c>
      <c r="Q115" s="35"/>
      <c r="R115" s="20">
        <f>SUM(C115:P115)+SUM('[1]Arrest 25 - 59'!C108:I108)+SUM('[1]Arrest 18 - 24'!C108:I108)+SUM('[1]Arrest - under 18'!C108:H108)</f>
        <v>0</v>
      </c>
    </row>
    <row r="116" spans="1:39" s="36" customFormat="1" x14ac:dyDescent="0.25">
      <c r="A116" s="21" t="s">
        <v>59</v>
      </c>
      <c r="B116" s="22" t="s">
        <v>5</v>
      </c>
      <c r="C116" s="23">
        <f>'Monthly Arrest - 60+'!I116</f>
        <v>0</v>
      </c>
      <c r="D116" s="23">
        <f>'Monthly Arrest - 60+'!J116</f>
        <v>0</v>
      </c>
      <c r="E116" s="23">
        <f>'Monthly Arrest - 60+'!K116</f>
        <v>0</v>
      </c>
      <c r="F116" s="23">
        <f>'Monthly Arrest - 60+'!L116</f>
        <v>0</v>
      </c>
      <c r="G116" s="23">
        <f>'Monthly Arrest - 60+'!M116</f>
        <v>0</v>
      </c>
      <c r="H116" s="23">
        <f>'Monthly Arrest - 60+'!N116</f>
        <v>0</v>
      </c>
      <c r="I116" s="24">
        <f t="shared" si="22"/>
        <v>0</v>
      </c>
      <c r="J116" s="23">
        <f>'Monthly Arrest - 60+'!V116</f>
        <v>0</v>
      </c>
      <c r="K116" s="23">
        <f>'Monthly Arrest - 60+'!W116</f>
        <v>0</v>
      </c>
      <c r="L116" s="23">
        <f>'Monthly Arrest - 60+'!X116</f>
        <v>0</v>
      </c>
      <c r="M116" s="23">
        <f>'Monthly Arrest - 60+'!Y116</f>
        <v>0</v>
      </c>
      <c r="N116" s="23">
        <f>'Monthly Arrest - 60+'!Z116</f>
        <v>0</v>
      </c>
      <c r="O116" s="23">
        <f>'Monthly Arrest - 60+'!AA116</f>
        <v>0</v>
      </c>
      <c r="P116" s="24">
        <f t="shared" si="23"/>
        <v>0</v>
      </c>
      <c r="Q116" s="35"/>
      <c r="R116" s="20">
        <f>SUM(C116:P116)+SUM('[1]Arrest 25 - 59'!C109:I109)+SUM('[1]Arrest 18 - 24'!C109:I109)+SUM('[1]Arrest - under 18'!C109:H109)</f>
        <v>0</v>
      </c>
    </row>
    <row r="117" spans="1:39" s="36" customFormat="1" ht="15.75" thickBot="1" x14ac:dyDescent="0.3">
      <c r="A117" s="25"/>
      <c r="B117" s="26" t="s">
        <v>6</v>
      </c>
      <c r="C117" s="27">
        <f>'Monthly Arrest - 60+'!I117</f>
        <v>0</v>
      </c>
      <c r="D117" s="27">
        <f>'Monthly Arrest - 60+'!J117</f>
        <v>0</v>
      </c>
      <c r="E117" s="27">
        <f>'Monthly Arrest - 60+'!K117</f>
        <v>0</v>
      </c>
      <c r="F117" s="27">
        <f>'Monthly Arrest - 60+'!L117</f>
        <v>0</v>
      </c>
      <c r="G117" s="27">
        <f>'Monthly Arrest - 60+'!M117</f>
        <v>0</v>
      </c>
      <c r="H117" s="27">
        <f>'Monthly Arrest - 60+'!N117</f>
        <v>0</v>
      </c>
      <c r="I117" s="28">
        <f t="shared" si="22"/>
        <v>0</v>
      </c>
      <c r="J117" s="27">
        <f>'Monthly Arrest - 60+'!V117</f>
        <v>0</v>
      </c>
      <c r="K117" s="27">
        <f>'Monthly Arrest - 60+'!W117</f>
        <v>0</v>
      </c>
      <c r="L117" s="27">
        <f>'Monthly Arrest - 60+'!X117</f>
        <v>0</v>
      </c>
      <c r="M117" s="27">
        <f>'Monthly Arrest - 60+'!Y117</f>
        <v>0</v>
      </c>
      <c r="N117" s="27">
        <f>'Monthly Arrest - 60+'!Z117</f>
        <v>0</v>
      </c>
      <c r="O117" s="27">
        <f>'Monthly Arrest - 60+'!AA117</f>
        <v>0</v>
      </c>
      <c r="P117" s="28">
        <f t="shared" si="23"/>
        <v>0</v>
      </c>
      <c r="Q117" s="35"/>
      <c r="R117" s="29">
        <f>SUM(C117:P117)+SUM('[1]Arrest 25 - 59'!C110:I110)+SUM('[1]Arrest 18 - 24'!C110:I110)+SUM('[1]Arrest - under 18'!C110:H110)</f>
        <v>0</v>
      </c>
    </row>
    <row r="118" spans="1:39" ht="15.75" thickTop="1" x14ac:dyDescent="0.25">
      <c r="A118" s="57" t="s">
        <v>60</v>
      </c>
      <c r="B118" s="46" t="s">
        <v>5</v>
      </c>
      <c r="C118" s="43">
        <f>C114+C116</f>
        <v>0</v>
      </c>
      <c r="D118" s="43">
        <f t="shared" ref="D118:P119" si="24">D114+D116</f>
        <v>0</v>
      </c>
      <c r="E118" s="43">
        <f t="shared" si="24"/>
        <v>0</v>
      </c>
      <c r="F118" s="43">
        <f t="shared" si="24"/>
        <v>0</v>
      </c>
      <c r="G118" s="43">
        <f t="shared" si="24"/>
        <v>0</v>
      </c>
      <c r="H118" s="43">
        <f t="shared" si="24"/>
        <v>0</v>
      </c>
      <c r="I118" s="54">
        <f t="shared" si="24"/>
        <v>0</v>
      </c>
      <c r="J118" s="43">
        <f t="shared" si="24"/>
        <v>0</v>
      </c>
      <c r="K118" s="43">
        <f t="shared" si="24"/>
        <v>0</v>
      </c>
      <c r="L118" s="43">
        <f t="shared" si="24"/>
        <v>0</v>
      </c>
      <c r="M118" s="43">
        <f t="shared" si="24"/>
        <v>0</v>
      </c>
      <c r="N118" s="43">
        <f t="shared" si="24"/>
        <v>0</v>
      </c>
      <c r="O118" s="43">
        <f t="shared" si="24"/>
        <v>0</v>
      </c>
      <c r="P118" s="43">
        <f t="shared" si="24"/>
        <v>0</v>
      </c>
      <c r="R118" s="9">
        <f>SUM(C118:P118)+SUM('[1]Arrest 25 - 59'!C111:I111)+SUM('[1]Arrest 18 - 24'!C111:I111)+SUM('[1]Arrest - under 18'!C111:H111)</f>
        <v>0</v>
      </c>
    </row>
    <row r="119" spans="1:39" x14ac:dyDescent="0.25">
      <c r="A119" s="41"/>
      <c r="B119" s="46" t="s">
        <v>6</v>
      </c>
      <c r="C119" s="43">
        <f>C115+C117</f>
        <v>0</v>
      </c>
      <c r="D119" s="43">
        <f t="shared" si="24"/>
        <v>0</v>
      </c>
      <c r="E119" s="43">
        <f t="shared" si="24"/>
        <v>0</v>
      </c>
      <c r="F119" s="43">
        <f t="shared" si="24"/>
        <v>0</v>
      </c>
      <c r="G119" s="43">
        <f t="shared" si="24"/>
        <v>0</v>
      </c>
      <c r="H119" s="43">
        <f t="shared" si="24"/>
        <v>0</v>
      </c>
      <c r="I119" s="54">
        <f t="shared" si="24"/>
        <v>0</v>
      </c>
      <c r="J119" s="43">
        <f t="shared" si="24"/>
        <v>0</v>
      </c>
      <c r="K119" s="43">
        <f t="shared" si="24"/>
        <v>0</v>
      </c>
      <c r="L119" s="43">
        <f t="shared" si="24"/>
        <v>0</v>
      </c>
      <c r="M119" s="43">
        <f t="shared" si="24"/>
        <v>0</v>
      </c>
      <c r="N119" s="43">
        <f t="shared" si="24"/>
        <v>0</v>
      </c>
      <c r="O119" s="43">
        <f t="shared" si="24"/>
        <v>0</v>
      </c>
      <c r="P119" s="43">
        <f t="shared" si="24"/>
        <v>0</v>
      </c>
      <c r="R119" s="9">
        <f>SUM(C119:P119)+SUM('[1]Arrest 25 - 59'!C112:I112)+SUM('[1]Arrest 18 - 24'!C112:I112)+SUM('[1]Arrest - under 18'!C112:H112)</f>
        <v>0</v>
      </c>
    </row>
    <row r="120" spans="1:39" s="3" customFormat="1" x14ac:dyDescent="0.25">
      <c r="A120" s="44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R120" s="4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</sheetData>
  <pageMargins left="0.7" right="0.7" top="0.75" bottom="0.75" header="0.3" footer="0.3"/>
  <pageSetup scale="71" orientation="portrait" r:id="rId1"/>
  <headerFooter>
    <oddHeader>&amp;C2017 Adult Arrests
60+ Years of Age</oddHeader>
  </headerFooter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Y120"/>
  <sheetViews>
    <sheetView tabSelected="1" zoomScaleNormal="100" workbookViewId="0"/>
  </sheetViews>
  <sheetFormatPr defaultColWidth="9.140625" defaultRowHeight="15" x14ac:dyDescent="0.25"/>
  <cols>
    <col min="1" max="1" width="57.5703125" style="58" customWidth="1"/>
    <col min="2" max="2" width="9.140625" style="2"/>
    <col min="3" max="28" width="10.140625" style="3" customWidth="1"/>
    <col min="29" max="29" width="9.140625" style="3"/>
    <col min="30" max="30" width="9.140625" style="4"/>
    <col min="31" max="16384" width="9.140625" style="2"/>
  </cols>
  <sheetData>
    <row r="1" spans="1:30" ht="15.75" x14ac:dyDescent="0.25">
      <c r="A1" s="1" t="s">
        <v>85</v>
      </c>
    </row>
    <row r="2" spans="1:30" s="10" customFormat="1" x14ac:dyDescent="0.25">
      <c r="A2" s="5" t="s">
        <v>0</v>
      </c>
      <c r="B2" s="6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 t="s">
        <v>2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9" t="s">
        <v>3</v>
      </c>
    </row>
    <row r="3" spans="1:30" s="10" customFormat="1" ht="15.75" thickBot="1" x14ac:dyDescent="0.3">
      <c r="A3" s="5"/>
      <c r="B3" s="6"/>
      <c r="C3" s="7" t="s">
        <v>66</v>
      </c>
      <c r="D3" s="7" t="s">
        <v>67</v>
      </c>
      <c r="E3" s="7" t="s">
        <v>68</v>
      </c>
      <c r="F3" s="7" t="s">
        <v>69</v>
      </c>
      <c r="G3" s="7" t="s">
        <v>68</v>
      </c>
      <c r="H3" s="7" t="s">
        <v>66</v>
      </c>
      <c r="I3" s="7" t="s">
        <v>66</v>
      </c>
      <c r="J3" s="7" t="s">
        <v>69</v>
      </c>
      <c r="K3" s="7" t="s">
        <v>70</v>
      </c>
      <c r="L3" s="7" t="s">
        <v>71</v>
      </c>
      <c r="M3" s="7" t="s">
        <v>72</v>
      </c>
      <c r="N3" s="7" t="s">
        <v>73</v>
      </c>
      <c r="O3" s="7" t="s">
        <v>74</v>
      </c>
      <c r="P3" s="7" t="s">
        <v>66</v>
      </c>
      <c r="Q3" s="7" t="s">
        <v>67</v>
      </c>
      <c r="R3" s="7" t="s">
        <v>68</v>
      </c>
      <c r="S3" s="7" t="s">
        <v>69</v>
      </c>
      <c r="T3" s="7" t="s">
        <v>68</v>
      </c>
      <c r="U3" s="7" t="s">
        <v>66</v>
      </c>
      <c r="V3" s="7" t="s">
        <v>66</v>
      </c>
      <c r="W3" s="7" t="s">
        <v>69</v>
      </c>
      <c r="X3" s="7" t="s">
        <v>70</v>
      </c>
      <c r="Y3" s="7" t="s">
        <v>71</v>
      </c>
      <c r="Z3" s="7" t="s">
        <v>72</v>
      </c>
      <c r="AA3" s="7" t="s">
        <v>73</v>
      </c>
      <c r="AB3" s="7" t="s">
        <v>74</v>
      </c>
      <c r="AC3" s="8"/>
      <c r="AD3" s="9"/>
    </row>
    <row r="4" spans="1:30" ht="15.75" thickTop="1" x14ac:dyDescent="0.25">
      <c r="A4" s="11" t="s">
        <v>4</v>
      </c>
      <c r="B4" s="12" t="s">
        <v>5</v>
      </c>
      <c r="C4" s="13">
        <f>'[2]Monthly Arrest - 60+'!C4</f>
        <v>0</v>
      </c>
      <c r="D4" s="13">
        <f>'[2]Monthly Arrest - 60+'!D4</f>
        <v>0</v>
      </c>
      <c r="E4" s="13">
        <f>'[2]Monthly Arrest - 60+'!E4</f>
        <v>0</v>
      </c>
      <c r="F4" s="13">
        <f>'[2]Monthly Arrest - 60+'!F4</f>
        <v>0</v>
      </c>
      <c r="G4" s="13">
        <f>'[2]Monthly Arrest - 60+'!G4</f>
        <v>0</v>
      </c>
      <c r="H4" s="13">
        <f>'[2]Monthly Arrest - 60+'!H4</f>
        <v>0</v>
      </c>
      <c r="I4" s="13">
        <f>'[2]Monthly Arrest - 60+'!I4</f>
        <v>0</v>
      </c>
      <c r="J4" s="13">
        <f>'[2]Monthly Arrest - 60+'!J4</f>
        <v>0</v>
      </c>
      <c r="K4" s="13">
        <f>'[2]Monthly Arrest - 60+'!K4</f>
        <v>0</v>
      </c>
      <c r="L4" s="13">
        <f>'[2]Monthly Arrest - 60+'!L4</f>
        <v>0</v>
      </c>
      <c r="M4" s="13">
        <f>'[2]Monthly Arrest - 60+'!M4</f>
        <v>0</v>
      </c>
      <c r="N4" s="13">
        <f>'[2]Monthly Arrest - 60+'!N4</f>
        <v>0</v>
      </c>
      <c r="O4" s="14">
        <f>'[2]Monthly Arrest - 60+'!O4</f>
        <v>0</v>
      </c>
      <c r="P4" s="13">
        <f>'[2]Monthly Arrest - 60+'!P4</f>
        <v>0</v>
      </c>
      <c r="Q4" s="13">
        <f>'[2]Monthly Arrest - 60+'!Q4</f>
        <v>0</v>
      </c>
      <c r="R4" s="13">
        <f>'[2]Monthly Arrest - 60+'!R4</f>
        <v>0</v>
      </c>
      <c r="S4" s="13">
        <f>'[2]Monthly Arrest - 60+'!S4</f>
        <v>0</v>
      </c>
      <c r="T4" s="13">
        <f>'[2]Monthly Arrest - 60+'!T4</f>
        <v>0</v>
      </c>
      <c r="U4" s="13">
        <f>'[2]Monthly Arrest - 60+'!U4</f>
        <v>0</v>
      </c>
      <c r="V4" s="13">
        <f>'[2]Monthly Arrest - 60+'!V4</f>
        <v>0</v>
      </c>
      <c r="W4" s="13">
        <f>'[2]Monthly Arrest - 60+'!W4</f>
        <v>0</v>
      </c>
      <c r="X4" s="13">
        <f>'[2]Monthly Arrest - 60+'!X4</f>
        <v>0</v>
      </c>
      <c r="Y4" s="13">
        <f>'[2]Monthly Arrest - 60+'!Y4</f>
        <v>0</v>
      </c>
      <c r="Z4" s="13">
        <f>'[2]Monthly Arrest - 60+'!Z4</f>
        <v>0</v>
      </c>
      <c r="AA4" s="13">
        <f>'[2]Monthly Arrest - 60+'!AA4</f>
        <v>0</v>
      </c>
      <c r="AB4" s="14">
        <f>'[2]Monthly Arrest - 60+'!AB4</f>
        <v>0</v>
      </c>
      <c r="AD4" s="15">
        <f>SUM(C4:AB4)+SUM('[1]Arrest 25 - 59'!C3:I3)+SUM('[1]Arrest 18 - 24'!C3:I3)+SUM('[1]Arrest - under 18'!C3:H3)</f>
        <v>0</v>
      </c>
    </row>
    <row r="5" spans="1:30" x14ac:dyDescent="0.25">
      <c r="A5" s="16"/>
      <c r="B5" s="17" t="s">
        <v>6</v>
      </c>
      <c r="C5" s="18">
        <f>'[2]Monthly Arrest - 60+'!C5</f>
        <v>0</v>
      </c>
      <c r="D5" s="18">
        <f>'[2]Monthly Arrest - 60+'!D5</f>
        <v>0</v>
      </c>
      <c r="E5" s="18">
        <f>'[2]Monthly Arrest - 60+'!E5</f>
        <v>0</v>
      </c>
      <c r="F5" s="18">
        <f>'[2]Monthly Arrest - 60+'!F5</f>
        <v>0</v>
      </c>
      <c r="G5" s="18">
        <f>'[2]Monthly Arrest - 60+'!G5</f>
        <v>0</v>
      </c>
      <c r="H5" s="18">
        <f>'[2]Monthly Arrest - 60+'!H5</f>
        <v>0</v>
      </c>
      <c r="I5" s="18">
        <f>'[2]Monthly Arrest - 60+'!I5</f>
        <v>0</v>
      </c>
      <c r="J5" s="18">
        <f>'[2]Monthly Arrest - 60+'!J5</f>
        <v>0</v>
      </c>
      <c r="K5" s="18">
        <f>'[2]Monthly Arrest - 60+'!K5</f>
        <v>0</v>
      </c>
      <c r="L5" s="18">
        <f>'[2]Monthly Arrest - 60+'!L5</f>
        <v>0</v>
      </c>
      <c r="M5" s="18">
        <f>'[2]Monthly Arrest - 60+'!M5</f>
        <v>0</v>
      </c>
      <c r="N5" s="18">
        <f>'[2]Monthly Arrest - 60+'!N5</f>
        <v>0</v>
      </c>
      <c r="O5" s="19">
        <f>'[2]Monthly Arrest - 60+'!O5</f>
        <v>0</v>
      </c>
      <c r="P5" s="18">
        <f>'[2]Monthly Arrest - 60+'!P5</f>
        <v>0</v>
      </c>
      <c r="Q5" s="18">
        <f>'[2]Monthly Arrest - 60+'!Q5</f>
        <v>0</v>
      </c>
      <c r="R5" s="18">
        <f>'[2]Monthly Arrest - 60+'!R5</f>
        <v>0</v>
      </c>
      <c r="S5" s="18">
        <f>'[2]Monthly Arrest - 60+'!S5</f>
        <v>0</v>
      </c>
      <c r="T5" s="18">
        <f>'[2]Monthly Arrest - 60+'!T5</f>
        <v>0</v>
      </c>
      <c r="U5" s="18">
        <f>'[2]Monthly Arrest - 60+'!U5</f>
        <v>0</v>
      </c>
      <c r="V5" s="18">
        <f>'[2]Monthly Arrest - 60+'!V5</f>
        <v>0</v>
      </c>
      <c r="W5" s="18">
        <f>'[2]Monthly Arrest - 60+'!W5</f>
        <v>0</v>
      </c>
      <c r="X5" s="18">
        <f>'[2]Monthly Arrest - 60+'!X5</f>
        <v>0</v>
      </c>
      <c r="Y5" s="18">
        <f>'[2]Monthly Arrest - 60+'!Y5</f>
        <v>0</v>
      </c>
      <c r="Z5" s="18">
        <f>'[2]Monthly Arrest - 60+'!Z5</f>
        <v>0</v>
      </c>
      <c r="AA5" s="18">
        <f>'[2]Monthly Arrest - 60+'!AA5</f>
        <v>0</v>
      </c>
      <c r="AB5" s="19">
        <f>'[2]Monthly Arrest - 60+'!AB5</f>
        <v>0</v>
      </c>
      <c r="AD5" s="20">
        <f>SUM(C5:AB5)+SUM('[1]Arrest 25 - 59'!C4:I4)+SUM('[1]Arrest 18 - 24'!C4:I4)+SUM('[1]Arrest - under 18'!C4:H4)</f>
        <v>0</v>
      </c>
    </row>
    <row r="6" spans="1:30" x14ac:dyDescent="0.25">
      <c r="A6" s="21" t="s">
        <v>7</v>
      </c>
      <c r="B6" s="22" t="s">
        <v>5</v>
      </c>
      <c r="C6" s="23">
        <f>'[2]Monthly Arrest - 60+'!C6</f>
        <v>0</v>
      </c>
      <c r="D6" s="23">
        <f>'[2]Monthly Arrest - 60+'!D6</f>
        <v>0</v>
      </c>
      <c r="E6" s="23">
        <f>'[2]Monthly Arrest - 60+'!E6</f>
        <v>0</v>
      </c>
      <c r="F6" s="23">
        <f>'[2]Monthly Arrest - 60+'!F6</f>
        <v>0</v>
      </c>
      <c r="G6" s="23">
        <f>'[2]Monthly Arrest - 60+'!G6</f>
        <v>0</v>
      </c>
      <c r="H6" s="23">
        <f>'[2]Monthly Arrest - 60+'!H6</f>
        <v>0</v>
      </c>
      <c r="I6" s="23">
        <f>'[2]Monthly Arrest - 60+'!I6</f>
        <v>0</v>
      </c>
      <c r="J6" s="23">
        <f>'[2]Monthly Arrest - 60+'!J6</f>
        <v>0</v>
      </c>
      <c r="K6" s="23">
        <f>'[2]Monthly Arrest - 60+'!K6</f>
        <v>0</v>
      </c>
      <c r="L6" s="23">
        <f>'[2]Monthly Arrest - 60+'!L6</f>
        <v>0</v>
      </c>
      <c r="M6" s="23">
        <f>'[2]Monthly Arrest - 60+'!M6</f>
        <v>0</v>
      </c>
      <c r="N6" s="23">
        <f>'[2]Monthly Arrest - 60+'!N6</f>
        <v>0</v>
      </c>
      <c r="O6" s="24">
        <f>'[2]Monthly Arrest - 60+'!O6</f>
        <v>0</v>
      </c>
      <c r="P6" s="23">
        <f>'[2]Monthly Arrest - 60+'!P6</f>
        <v>0</v>
      </c>
      <c r="Q6" s="23">
        <f>'[2]Monthly Arrest - 60+'!Q6</f>
        <v>0</v>
      </c>
      <c r="R6" s="23">
        <f>'[2]Monthly Arrest - 60+'!R6</f>
        <v>0</v>
      </c>
      <c r="S6" s="23">
        <f>'[2]Monthly Arrest - 60+'!S6</f>
        <v>0</v>
      </c>
      <c r="T6" s="23">
        <f>'[2]Monthly Arrest - 60+'!T6</f>
        <v>0</v>
      </c>
      <c r="U6" s="23">
        <f>'[2]Monthly Arrest - 60+'!U6</f>
        <v>0</v>
      </c>
      <c r="V6" s="23">
        <f>'[2]Monthly Arrest - 60+'!V6</f>
        <v>0</v>
      </c>
      <c r="W6" s="23">
        <f>'[2]Monthly Arrest - 60+'!W6</f>
        <v>0</v>
      </c>
      <c r="X6" s="23">
        <f>'[2]Monthly Arrest - 60+'!X6</f>
        <v>0</v>
      </c>
      <c r="Y6" s="23">
        <f>'[2]Monthly Arrest - 60+'!Y6</f>
        <v>0</v>
      </c>
      <c r="Z6" s="23">
        <f>'[2]Monthly Arrest - 60+'!Z6</f>
        <v>0</v>
      </c>
      <c r="AA6" s="23">
        <f>'[2]Monthly Arrest - 60+'!AA6</f>
        <v>0</v>
      </c>
      <c r="AB6" s="24">
        <f>'[2]Monthly Arrest - 60+'!AB6</f>
        <v>0</v>
      </c>
      <c r="AD6" s="20">
        <f>SUM(C6:AB6)+SUM('[1]Arrest 25 - 59'!C5:I5)+SUM('[1]Arrest 18 - 24'!C5:I5)+SUM('[1]Arrest - under 18'!C5:H5)</f>
        <v>0</v>
      </c>
    </row>
    <row r="7" spans="1:30" x14ac:dyDescent="0.25">
      <c r="A7" s="16"/>
      <c r="B7" s="17" t="s">
        <v>6</v>
      </c>
      <c r="C7" s="18">
        <f>'[2]Monthly Arrest - 60+'!C7</f>
        <v>0</v>
      </c>
      <c r="D7" s="18">
        <f>'[2]Monthly Arrest - 60+'!D7</f>
        <v>0</v>
      </c>
      <c r="E7" s="18">
        <f>'[2]Monthly Arrest - 60+'!E7</f>
        <v>0</v>
      </c>
      <c r="F7" s="18">
        <f>'[2]Monthly Arrest - 60+'!F7</f>
        <v>0</v>
      </c>
      <c r="G7" s="18">
        <f>'[2]Monthly Arrest - 60+'!G7</f>
        <v>0</v>
      </c>
      <c r="H7" s="18">
        <f>'[2]Monthly Arrest - 60+'!H7</f>
        <v>0</v>
      </c>
      <c r="I7" s="18">
        <f>'[2]Monthly Arrest - 60+'!I7</f>
        <v>0</v>
      </c>
      <c r="J7" s="18">
        <f>'[2]Monthly Arrest - 60+'!J7</f>
        <v>0</v>
      </c>
      <c r="K7" s="18">
        <f>'[2]Monthly Arrest - 60+'!K7</f>
        <v>0</v>
      </c>
      <c r="L7" s="18">
        <f>'[2]Monthly Arrest - 60+'!L7</f>
        <v>0</v>
      </c>
      <c r="M7" s="18">
        <f>'[2]Monthly Arrest - 60+'!M7</f>
        <v>0</v>
      </c>
      <c r="N7" s="18">
        <f>'[2]Monthly Arrest - 60+'!N7</f>
        <v>0</v>
      </c>
      <c r="O7" s="19">
        <f>'[2]Monthly Arrest - 60+'!O7</f>
        <v>0</v>
      </c>
      <c r="P7" s="18">
        <f>'[2]Monthly Arrest - 60+'!P7</f>
        <v>0</v>
      </c>
      <c r="Q7" s="18">
        <f>'[2]Monthly Arrest - 60+'!Q7</f>
        <v>0</v>
      </c>
      <c r="R7" s="18">
        <f>'[2]Monthly Arrest - 60+'!R7</f>
        <v>0</v>
      </c>
      <c r="S7" s="18">
        <f>'[2]Monthly Arrest - 60+'!S7</f>
        <v>0</v>
      </c>
      <c r="T7" s="18">
        <f>'[2]Monthly Arrest - 60+'!T7</f>
        <v>0</v>
      </c>
      <c r="U7" s="18">
        <f>'[2]Monthly Arrest - 60+'!U7</f>
        <v>0</v>
      </c>
      <c r="V7" s="18">
        <f>'[2]Monthly Arrest - 60+'!V7</f>
        <v>0</v>
      </c>
      <c r="W7" s="18">
        <f>'[2]Monthly Arrest - 60+'!W7</f>
        <v>0</v>
      </c>
      <c r="X7" s="18">
        <f>'[2]Monthly Arrest - 60+'!X7</f>
        <v>0</v>
      </c>
      <c r="Y7" s="18">
        <f>'[2]Monthly Arrest - 60+'!Y7</f>
        <v>0</v>
      </c>
      <c r="Z7" s="18">
        <f>'[2]Monthly Arrest - 60+'!Z7</f>
        <v>0</v>
      </c>
      <c r="AA7" s="18">
        <f>'[2]Monthly Arrest - 60+'!AA7</f>
        <v>0</v>
      </c>
      <c r="AB7" s="19">
        <f>'[2]Monthly Arrest - 60+'!AB7</f>
        <v>0</v>
      </c>
      <c r="AD7" s="20">
        <f>SUM(C7:AB7)+SUM('[1]Arrest 25 - 59'!C6:I6)+SUM('[1]Arrest 18 - 24'!C6:I6)+SUM('[1]Arrest - under 18'!C6:H6)</f>
        <v>0</v>
      </c>
    </row>
    <row r="8" spans="1:30" x14ac:dyDescent="0.25">
      <c r="A8" s="21" t="s">
        <v>8</v>
      </c>
      <c r="B8" s="22" t="s">
        <v>5</v>
      </c>
      <c r="C8" s="23">
        <f>'[2]Monthly Arrest - 60+'!C8</f>
        <v>0</v>
      </c>
      <c r="D8" s="23">
        <f>'[2]Monthly Arrest - 60+'!D8</f>
        <v>0</v>
      </c>
      <c r="E8" s="23">
        <f>'[2]Monthly Arrest - 60+'!E8</f>
        <v>0</v>
      </c>
      <c r="F8" s="23">
        <f>'[2]Monthly Arrest - 60+'!F8</f>
        <v>0</v>
      </c>
      <c r="G8" s="23">
        <f>'[2]Monthly Arrest - 60+'!G8</f>
        <v>0</v>
      </c>
      <c r="H8" s="23">
        <f>'[2]Monthly Arrest - 60+'!H8</f>
        <v>0</v>
      </c>
      <c r="I8" s="23">
        <f>'[2]Monthly Arrest - 60+'!I8</f>
        <v>0</v>
      </c>
      <c r="J8" s="23">
        <f>'[2]Monthly Arrest - 60+'!J8</f>
        <v>0</v>
      </c>
      <c r="K8" s="23">
        <f>'[2]Monthly Arrest - 60+'!K8</f>
        <v>0</v>
      </c>
      <c r="L8" s="23">
        <f>'[2]Monthly Arrest - 60+'!L8</f>
        <v>0</v>
      </c>
      <c r="M8" s="23">
        <f>'[2]Monthly Arrest - 60+'!M8</f>
        <v>0</v>
      </c>
      <c r="N8" s="23">
        <f>'[2]Monthly Arrest - 60+'!N8</f>
        <v>0</v>
      </c>
      <c r="O8" s="24">
        <f>'[2]Monthly Arrest - 60+'!O8</f>
        <v>0</v>
      </c>
      <c r="P8" s="23">
        <f>'[2]Monthly Arrest - 60+'!P8</f>
        <v>0</v>
      </c>
      <c r="Q8" s="23">
        <f>'[2]Monthly Arrest - 60+'!Q8</f>
        <v>0</v>
      </c>
      <c r="R8" s="23">
        <f>'[2]Monthly Arrest - 60+'!R8</f>
        <v>0</v>
      </c>
      <c r="S8" s="23">
        <f>'[2]Monthly Arrest - 60+'!S8</f>
        <v>0</v>
      </c>
      <c r="T8" s="23">
        <f>'[2]Monthly Arrest - 60+'!T8</f>
        <v>0</v>
      </c>
      <c r="U8" s="23">
        <f>'[2]Monthly Arrest - 60+'!U8</f>
        <v>0</v>
      </c>
      <c r="V8" s="23">
        <f>'[2]Monthly Arrest - 60+'!V8</f>
        <v>0</v>
      </c>
      <c r="W8" s="23">
        <f>'[2]Monthly Arrest - 60+'!W8</f>
        <v>0</v>
      </c>
      <c r="X8" s="23">
        <f>'[2]Monthly Arrest - 60+'!X8</f>
        <v>0</v>
      </c>
      <c r="Y8" s="23">
        <f>'[2]Monthly Arrest - 60+'!Y8</f>
        <v>0</v>
      </c>
      <c r="Z8" s="23">
        <f>'[2]Monthly Arrest - 60+'!Z8</f>
        <v>0</v>
      </c>
      <c r="AA8" s="23">
        <f>'[2]Monthly Arrest - 60+'!AA8</f>
        <v>0</v>
      </c>
      <c r="AB8" s="24">
        <f>'[2]Monthly Arrest - 60+'!AB8</f>
        <v>0</v>
      </c>
      <c r="AD8" s="20">
        <f>SUM(C8:AB8)+SUM('[1]Arrest 25 - 59'!C7:I7)+SUM('[1]Arrest 18 - 24'!C7:I7)+SUM('[1]Arrest - under 18'!C7:H7)</f>
        <v>0</v>
      </c>
    </row>
    <row r="9" spans="1:30" x14ac:dyDescent="0.25">
      <c r="A9" s="16"/>
      <c r="B9" s="17" t="s">
        <v>6</v>
      </c>
      <c r="C9" s="18">
        <f>'[2]Monthly Arrest - 60+'!C9</f>
        <v>0</v>
      </c>
      <c r="D9" s="18">
        <f>'[2]Monthly Arrest - 60+'!D9</f>
        <v>0</v>
      </c>
      <c r="E9" s="18">
        <f>'[2]Monthly Arrest - 60+'!E9</f>
        <v>0</v>
      </c>
      <c r="F9" s="18">
        <f>'[2]Monthly Arrest - 60+'!F9</f>
        <v>0</v>
      </c>
      <c r="G9" s="18">
        <f>'[2]Monthly Arrest - 60+'!G9</f>
        <v>0</v>
      </c>
      <c r="H9" s="18">
        <f>'[2]Monthly Arrest - 60+'!H9</f>
        <v>0</v>
      </c>
      <c r="I9" s="18">
        <f>'[2]Monthly Arrest - 60+'!I9</f>
        <v>0</v>
      </c>
      <c r="J9" s="18">
        <f>'[2]Monthly Arrest - 60+'!J9</f>
        <v>0</v>
      </c>
      <c r="K9" s="18">
        <f>'[2]Monthly Arrest - 60+'!K9</f>
        <v>0</v>
      </c>
      <c r="L9" s="18">
        <f>'[2]Monthly Arrest - 60+'!L9</f>
        <v>0</v>
      </c>
      <c r="M9" s="18">
        <f>'[2]Monthly Arrest - 60+'!M9</f>
        <v>0</v>
      </c>
      <c r="N9" s="18">
        <f>'[2]Monthly Arrest - 60+'!N9</f>
        <v>0</v>
      </c>
      <c r="O9" s="19">
        <f>'[2]Monthly Arrest - 60+'!O9</f>
        <v>0</v>
      </c>
      <c r="P9" s="18">
        <f>'[2]Monthly Arrest - 60+'!P9</f>
        <v>0</v>
      </c>
      <c r="Q9" s="18">
        <f>'[2]Monthly Arrest - 60+'!Q9</f>
        <v>0</v>
      </c>
      <c r="R9" s="18">
        <f>'[2]Monthly Arrest - 60+'!R9</f>
        <v>0</v>
      </c>
      <c r="S9" s="18">
        <f>'[2]Monthly Arrest - 60+'!S9</f>
        <v>0</v>
      </c>
      <c r="T9" s="18">
        <f>'[2]Monthly Arrest - 60+'!T9</f>
        <v>0</v>
      </c>
      <c r="U9" s="18">
        <f>'[2]Monthly Arrest - 60+'!U9</f>
        <v>0</v>
      </c>
      <c r="V9" s="18">
        <f>'[2]Monthly Arrest - 60+'!V9</f>
        <v>0</v>
      </c>
      <c r="W9" s="18">
        <f>'[2]Monthly Arrest - 60+'!W9</f>
        <v>0</v>
      </c>
      <c r="X9" s="18">
        <f>'[2]Monthly Arrest - 60+'!X9</f>
        <v>0</v>
      </c>
      <c r="Y9" s="18">
        <f>'[2]Monthly Arrest - 60+'!Y9</f>
        <v>0</v>
      </c>
      <c r="Z9" s="18">
        <f>'[2]Monthly Arrest - 60+'!Z9</f>
        <v>0</v>
      </c>
      <c r="AA9" s="18">
        <f>'[2]Monthly Arrest - 60+'!AA9</f>
        <v>0</v>
      </c>
      <c r="AB9" s="19">
        <f>'[2]Monthly Arrest - 60+'!AB9</f>
        <v>0</v>
      </c>
      <c r="AD9" s="20">
        <f>SUM(C9:AB9)+SUM('[1]Arrest 25 - 59'!C8:I8)+SUM('[1]Arrest 18 - 24'!C8:I8)+SUM('[1]Arrest - under 18'!C8:H8)</f>
        <v>0</v>
      </c>
    </row>
    <row r="10" spans="1:30" x14ac:dyDescent="0.25">
      <c r="A10" s="21" t="s">
        <v>9</v>
      </c>
      <c r="B10" s="22" t="s">
        <v>5</v>
      </c>
      <c r="C10" s="23">
        <f>'[2]Monthly Arrest - 60+'!C10</f>
        <v>0</v>
      </c>
      <c r="D10" s="23">
        <f>'[2]Monthly Arrest - 60+'!D10</f>
        <v>0</v>
      </c>
      <c r="E10" s="23">
        <f>'[2]Monthly Arrest - 60+'!E10</f>
        <v>0</v>
      </c>
      <c r="F10" s="23">
        <f>'[2]Monthly Arrest - 60+'!F10</f>
        <v>0</v>
      </c>
      <c r="G10" s="23">
        <f>'[2]Monthly Arrest - 60+'!G10</f>
        <v>0</v>
      </c>
      <c r="H10" s="23">
        <f>'[2]Monthly Arrest - 60+'!H10</f>
        <v>0</v>
      </c>
      <c r="I10" s="23">
        <f>'[2]Monthly Arrest - 60+'!I10</f>
        <v>0</v>
      </c>
      <c r="J10" s="23">
        <f>'[2]Monthly Arrest - 60+'!J10</f>
        <v>0</v>
      </c>
      <c r="K10" s="23">
        <f>'[2]Monthly Arrest - 60+'!K10</f>
        <v>0</v>
      </c>
      <c r="L10" s="23">
        <f>'[2]Monthly Arrest - 60+'!L10</f>
        <v>0</v>
      </c>
      <c r="M10" s="23">
        <f>'[2]Monthly Arrest - 60+'!M10</f>
        <v>0</v>
      </c>
      <c r="N10" s="23">
        <f>'[2]Monthly Arrest - 60+'!N10</f>
        <v>0</v>
      </c>
      <c r="O10" s="24">
        <f>'[2]Monthly Arrest - 60+'!O10</f>
        <v>0</v>
      </c>
      <c r="P10" s="23">
        <f>'[2]Monthly Arrest - 60+'!P10</f>
        <v>0</v>
      </c>
      <c r="Q10" s="23">
        <f>'[2]Monthly Arrest - 60+'!Q10</f>
        <v>0</v>
      </c>
      <c r="R10" s="23">
        <f>'[2]Monthly Arrest - 60+'!R10</f>
        <v>0</v>
      </c>
      <c r="S10" s="23">
        <f>'[2]Monthly Arrest - 60+'!S10</f>
        <v>0</v>
      </c>
      <c r="T10" s="23">
        <f>'[2]Monthly Arrest - 60+'!T10</f>
        <v>0</v>
      </c>
      <c r="U10" s="23">
        <f>'[2]Monthly Arrest - 60+'!U10</f>
        <v>0</v>
      </c>
      <c r="V10" s="23">
        <f>'[2]Monthly Arrest - 60+'!V10</f>
        <v>0</v>
      </c>
      <c r="W10" s="23">
        <f>'[2]Monthly Arrest - 60+'!W10</f>
        <v>0</v>
      </c>
      <c r="X10" s="23">
        <f>'[2]Monthly Arrest - 60+'!X10</f>
        <v>0</v>
      </c>
      <c r="Y10" s="23">
        <f>'[2]Monthly Arrest - 60+'!Y10</f>
        <v>0</v>
      </c>
      <c r="Z10" s="23">
        <f>'[2]Monthly Arrest - 60+'!Z10</f>
        <v>0</v>
      </c>
      <c r="AA10" s="23">
        <f>'[2]Monthly Arrest - 60+'!AA10</f>
        <v>0</v>
      </c>
      <c r="AB10" s="24">
        <f>'[2]Monthly Arrest - 60+'!AB10</f>
        <v>0</v>
      </c>
      <c r="AD10" s="20">
        <f>SUM(C10:AB10)+SUM('[1]Arrest 25 - 59'!C9:I9)+SUM('[1]Arrest 18 - 24'!C9:I9)+SUM('[1]Arrest - under 18'!C9:H9)</f>
        <v>0</v>
      </c>
    </row>
    <row r="11" spans="1:30" x14ac:dyDescent="0.25">
      <c r="A11" s="16"/>
      <c r="B11" s="17" t="s">
        <v>6</v>
      </c>
      <c r="C11" s="18">
        <f>'[2]Monthly Arrest - 60+'!C11</f>
        <v>0</v>
      </c>
      <c r="D11" s="18">
        <f>'[2]Monthly Arrest - 60+'!D11</f>
        <v>0</v>
      </c>
      <c r="E11" s="18">
        <f>'[2]Monthly Arrest - 60+'!E11</f>
        <v>0</v>
      </c>
      <c r="F11" s="18">
        <f>'[2]Monthly Arrest - 60+'!F11</f>
        <v>0</v>
      </c>
      <c r="G11" s="18">
        <f>'[2]Monthly Arrest - 60+'!G11</f>
        <v>0</v>
      </c>
      <c r="H11" s="18">
        <f>'[2]Monthly Arrest - 60+'!H11</f>
        <v>0</v>
      </c>
      <c r="I11" s="18">
        <f>'[2]Monthly Arrest - 60+'!I11</f>
        <v>0</v>
      </c>
      <c r="J11" s="18">
        <f>'[2]Monthly Arrest - 60+'!J11</f>
        <v>0</v>
      </c>
      <c r="K11" s="18">
        <f>'[2]Monthly Arrest - 60+'!K11</f>
        <v>0</v>
      </c>
      <c r="L11" s="18">
        <f>'[2]Monthly Arrest - 60+'!L11</f>
        <v>0</v>
      </c>
      <c r="M11" s="18">
        <f>'[2]Monthly Arrest - 60+'!M11</f>
        <v>0</v>
      </c>
      <c r="N11" s="18">
        <f>'[2]Monthly Arrest - 60+'!N11</f>
        <v>0</v>
      </c>
      <c r="O11" s="19">
        <f>'[2]Monthly Arrest - 60+'!O11</f>
        <v>0</v>
      </c>
      <c r="P11" s="18">
        <f>'[2]Monthly Arrest - 60+'!P11</f>
        <v>0</v>
      </c>
      <c r="Q11" s="18">
        <f>'[2]Monthly Arrest - 60+'!Q11</f>
        <v>0</v>
      </c>
      <c r="R11" s="18">
        <f>'[2]Monthly Arrest - 60+'!R11</f>
        <v>0</v>
      </c>
      <c r="S11" s="18">
        <f>'[2]Monthly Arrest - 60+'!S11</f>
        <v>0</v>
      </c>
      <c r="T11" s="18">
        <f>'[2]Monthly Arrest - 60+'!T11</f>
        <v>0</v>
      </c>
      <c r="U11" s="18">
        <f>'[2]Monthly Arrest - 60+'!U11</f>
        <v>0</v>
      </c>
      <c r="V11" s="18">
        <f>'[2]Monthly Arrest - 60+'!V11</f>
        <v>0</v>
      </c>
      <c r="W11" s="18">
        <f>'[2]Monthly Arrest - 60+'!W11</f>
        <v>0</v>
      </c>
      <c r="X11" s="18">
        <f>'[2]Monthly Arrest - 60+'!X11</f>
        <v>0</v>
      </c>
      <c r="Y11" s="18">
        <f>'[2]Monthly Arrest - 60+'!Y11</f>
        <v>0</v>
      </c>
      <c r="Z11" s="18">
        <f>'[2]Monthly Arrest - 60+'!Z11</f>
        <v>0</v>
      </c>
      <c r="AA11" s="18">
        <f>'[2]Monthly Arrest - 60+'!AA11</f>
        <v>0</v>
      </c>
      <c r="AB11" s="19">
        <f>'[2]Monthly Arrest - 60+'!AB11</f>
        <v>0</v>
      </c>
      <c r="AD11" s="20">
        <f>SUM(C11:AB11)+SUM('[1]Arrest 25 - 59'!C10:I10)+SUM('[1]Arrest 18 - 24'!C10:I10)+SUM('[1]Arrest - under 18'!C10:H10)</f>
        <v>0</v>
      </c>
    </row>
    <row r="12" spans="1:30" x14ac:dyDescent="0.25">
      <c r="A12" s="21" t="s">
        <v>10</v>
      </c>
      <c r="B12" s="22" t="s">
        <v>5</v>
      </c>
      <c r="C12" s="23">
        <f>'[2]Monthly Arrest - 60+'!C12</f>
        <v>1</v>
      </c>
      <c r="D12" s="23">
        <f>'[2]Monthly Arrest - 60+'!D12</f>
        <v>0</v>
      </c>
      <c r="E12" s="23">
        <f>'[2]Monthly Arrest - 60+'!E12</f>
        <v>0</v>
      </c>
      <c r="F12" s="23">
        <f>'[2]Monthly Arrest - 60+'!F12</f>
        <v>1</v>
      </c>
      <c r="G12" s="23">
        <f>'[2]Monthly Arrest - 60+'!G12</f>
        <v>0</v>
      </c>
      <c r="H12" s="23">
        <f>'[2]Monthly Arrest - 60+'!H12</f>
        <v>0</v>
      </c>
      <c r="I12" s="23">
        <f>'[2]Monthly Arrest - 60+'!I12</f>
        <v>0</v>
      </c>
      <c r="J12" s="23">
        <f>'[2]Monthly Arrest - 60+'!J12</f>
        <v>0</v>
      </c>
      <c r="K12" s="23">
        <f>'[2]Monthly Arrest - 60+'!K12</f>
        <v>0</v>
      </c>
      <c r="L12" s="23">
        <f>'[2]Monthly Arrest - 60+'!L12</f>
        <v>0</v>
      </c>
      <c r="M12" s="23">
        <f>'[2]Monthly Arrest - 60+'!M12</f>
        <v>0</v>
      </c>
      <c r="N12" s="23">
        <f>'[2]Monthly Arrest - 60+'!N12</f>
        <v>0</v>
      </c>
      <c r="O12" s="24">
        <f>'[2]Monthly Arrest - 60+'!O12</f>
        <v>2</v>
      </c>
      <c r="P12" s="23">
        <f>'[2]Monthly Arrest - 60+'!P12</f>
        <v>0</v>
      </c>
      <c r="Q12" s="23">
        <f>'[2]Monthly Arrest - 60+'!Q12</f>
        <v>0</v>
      </c>
      <c r="R12" s="23">
        <f>'[2]Monthly Arrest - 60+'!R12</f>
        <v>0</v>
      </c>
      <c r="S12" s="23">
        <f>'[2]Monthly Arrest - 60+'!S12</f>
        <v>0</v>
      </c>
      <c r="T12" s="23">
        <f>'[2]Monthly Arrest - 60+'!T12</f>
        <v>1</v>
      </c>
      <c r="U12" s="23">
        <f>'[2]Monthly Arrest - 60+'!U12</f>
        <v>0</v>
      </c>
      <c r="V12" s="23">
        <f>'[2]Monthly Arrest - 60+'!V12</f>
        <v>0</v>
      </c>
      <c r="W12" s="23">
        <f>'[2]Monthly Arrest - 60+'!W12</f>
        <v>0</v>
      </c>
      <c r="X12" s="23">
        <f>'[2]Monthly Arrest - 60+'!X12</f>
        <v>0</v>
      </c>
      <c r="Y12" s="23">
        <f>'[2]Monthly Arrest - 60+'!Y12</f>
        <v>0</v>
      </c>
      <c r="Z12" s="23">
        <f>'[2]Monthly Arrest - 60+'!Z12</f>
        <v>0</v>
      </c>
      <c r="AA12" s="23">
        <f>'[2]Monthly Arrest - 60+'!AA12</f>
        <v>0</v>
      </c>
      <c r="AB12" s="24">
        <f>'[2]Monthly Arrest - 60+'!AB12</f>
        <v>1</v>
      </c>
      <c r="AD12" s="20">
        <f>SUM(C12:AB12)+SUM('[1]Arrest 25 - 59'!C11:I11)+SUM('[1]Arrest 18 - 24'!C11:I11)+SUM('[1]Arrest - under 18'!C11:H11)</f>
        <v>6</v>
      </c>
    </row>
    <row r="13" spans="1:30" x14ac:dyDescent="0.25">
      <c r="A13" s="16"/>
      <c r="B13" s="17" t="s">
        <v>6</v>
      </c>
      <c r="C13" s="18">
        <f>'[2]Monthly Arrest - 60+'!C13</f>
        <v>0</v>
      </c>
      <c r="D13" s="18">
        <f>'[2]Monthly Arrest - 60+'!D13</f>
        <v>0</v>
      </c>
      <c r="E13" s="18">
        <f>'[2]Monthly Arrest - 60+'!E13</f>
        <v>0</v>
      </c>
      <c r="F13" s="18">
        <f>'[2]Monthly Arrest - 60+'!F13</f>
        <v>0</v>
      </c>
      <c r="G13" s="18">
        <f>'[2]Monthly Arrest - 60+'!G13</f>
        <v>0</v>
      </c>
      <c r="H13" s="18">
        <f>'[2]Monthly Arrest - 60+'!H13</f>
        <v>0</v>
      </c>
      <c r="I13" s="18">
        <f>'[2]Monthly Arrest - 60+'!I13</f>
        <v>0</v>
      </c>
      <c r="J13" s="18">
        <f>'[2]Monthly Arrest - 60+'!J13</f>
        <v>0</v>
      </c>
      <c r="K13" s="18">
        <f>'[2]Monthly Arrest - 60+'!K13</f>
        <v>0</v>
      </c>
      <c r="L13" s="18">
        <f>'[2]Monthly Arrest - 60+'!L13</f>
        <v>0</v>
      </c>
      <c r="M13" s="18">
        <f>'[2]Monthly Arrest - 60+'!M13</f>
        <v>0</v>
      </c>
      <c r="N13" s="18">
        <f>'[2]Monthly Arrest - 60+'!N13</f>
        <v>0</v>
      </c>
      <c r="O13" s="19">
        <f>'[2]Monthly Arrest - 60+'!O13</f>
        <v>0</v>
      </c>
      <c r="P13" s="18">
        <f>'[2]Monthly Arrest - 60+'!P13</f>
        <v>0</v>
      </c>
      <c r="Q13" s="18">
        <f>'[2]Monthly Arrest - 60+'!Q13</f>
        <v>0</v>
      </c>
      <c r="R13" s="18">
        <f>'[2]Monthly Arrest - 60+'!R13</f>
        <v>1</v>
      </c>
      <c r="S13" s="18">
        <f>'[2]Monthly Arrest - 60+'!S13</f>
        <v>0</v>
      </c>
      <c r="T13" s="18">
        <f>'[2]Monthly Arrest - 60+'!T13</f>
        <v>0</v>
      </c>
      <c r="U13" s="18">
        <f>'[2]Monthly Arrest - 60+'!U13</f>
        <v>0</v>
      </c>
      <c r="V13" s="18">
        <f>'[2]Monthly Arrest - 60+'!V13</f>
        <v>0</v>
      </c>
      <c r="W13" s="18">
        <f>'[2]Monthly Arrest - 60+'!W13</f>
        <v>0</v>
      </c>
      <c r="X13" s="18">
        <f>'[2]Monthly Arrest - 60+'!X13</f>
        <v>0</v>
      </c>
      <c r="Y13" s="18">
        <f>'[2]Monthly Arrest - 60+'!Y13</f>
        <v>0</v>
      </c>
      <c r="Z13" s="18">
        <f>'[2]Monthly Arrest - 60+'!Z13</f>
        <v>0</v>
      </c>
      <c r="AA13" s="18">
        <f>'[2]Monthly Arrest - 60+'!AA13</f>
        <v>0</v>
      </c>
      <c r="AB13" s="19">
        <f>'[2]Monthly Arrest - 60+'!AB13</f>
        <v>1</v>
      </c>
      <c r="AD13" s="20">
        <f>SUM(C13:AB13)+SUM('[1]Arrest 25 - 59'!C12:I12)+SUM('[1]Arrest 18 - 24'!C12:I12)+SUM('[1]Arrest - under 18'!C12:H12)</f>
        <v>2</v>
      </c>
    </row>
    <row r="14" spans="1:30" x14ac:dyDescent="0.25">
      <c r="A14" s="21" t="s">
        <v>11</v>
      </c>
      <c r="B14" s="22" t="s">
        <v>5</v>
      </c>
      <c r="C14" s="23">
        <f>'[2]Monthly Arrest - 60+'!C14</f>
        <v>0</v>
      </c>
      <c r="D14" s="23">
        <f>'[2]Monthly Arrest - 60+'!D14</f>
        <v>0</v>
      </c>
      <c r="E14" s="23">
        <f>'[2]Monthly Arrest - 60+'!E14</f>
        <v>0</v>
      </c>
      <c r="F14" s="23">
        <f>'[2]Monthly Arrest - 60+'!F14</f>
        <v>0</v>
      </c>
      <c r="G14" s="23">
        <f>'[2]Monthly Arrest - 60+'!G14</f>
        <v>0</v>
      </c>
      <c r="H14" s="23">
        <f>'[2]Monthly Arrest - 60+'!H14</f>
        <v>0</v>
      </c>
      <c r="I14" s="23">
        <f>'[2]Monthly Arrest - 60+'!I14</f>
        <v>0</v>
      </c>
      <c r="J14" s="23">
        <f>'[2]Monthly Arrest - 60+'!J14</f>
        <v>0</v>
      </c>
      <c r="K14" s="23">
        <f>'[2]Monthly Arrest - 60+'!K14</f>
        <v>0</v>
      </c>
      <c r="L14" s="23">
        <f>'[2]Monthly Arrest - 60+'!L14</f>
        <v>0</v>
      </c>
      <c r="M14" s="23">
        <f>'[2]Monthly Arrest - 60+'!M14</f>
        <v>0</v>
      </c>
      <c r="N14" s="23">
        <f>'[2]Monthly Arrest - 60+'!N14</f>
        <v>0</v>
      </c>
      <c r="O14" s="24">
        <f>'[2]Monthly Arrest - 60+'!O14</f>
        <v>0</v>
      </c>
      <c r="P14" s="23">
        <f>'[2]Monthly Arrest - 60+'!P14</f>
        <v>0</v>
      </c>
      <c r="Q14" s="23">
        <f>'[2]Monthly Arrest - 60+'!Q14</f>
        <v>0</v>
      </c>
      <c r="R14" s="23">
        <f>'[2]Monthly Arrest - 60+'!R14</f>
        <v>0</v>
      </c>
      <c r="S14" s="23">
        <f>'[2]Monthly Arrest - 60+'!S14</f>
        <v>0</v>
      </c>
      <c r="T14" s="23">
        <f>'[2]Monthly Arrest - 60+'!T14</f>
        <v>0</v>
      </c>
      <c r="U14" s="23">
        <f>'[2]Monthly Arrest - 60+'!U14</f>
        <v>0</v>
      </c>
      <c r="V14" s="23">
        <f>'[2]Monthly Arrest - 60+'!V14</f>
        <v>0</v>
      </c>
      <c r="W14" s="23">
        <f>'[2]Monthly Arrest - 60+'!W14</f>
        <v>0</v>
      </c>
      <c r="X14" s="23">
        <f>'[2]Monthly Arrest - 60+'!X14</f>
        <v>0</v>
      </c>
      <c r="Y14" s="23">
        <f>'[2]Monthly Arrest - 60+'!Y14</f>
        <v>0</v>
      </c>
      <c r="Z14" s="23">
        <f>'[2]Monthly Arrest - 60+'!Z14</f>
        <v>0</v>
      </c>
      <c r="AA14" s="23">
        <f>'[2]Monthly Arrest - 60+'!AA14</f>
        <v>0</v>
      </c>
      <c r="AB14" s="24">
        <f>'[2]Monthly Arrest - 60+'!AB14</f>
        <v>0</v>
      </c>
      <c r="AD14" s="20">
        <f>SUM(C14:AB14)+SUM('[1]Arrest 25 - 59'!C13:I13)+SUM('[1]Arrest 18 - 24'!C13:I13)+SUM('[1]Arrest - under 18'!C13:H13)</f>
        <v>0</v>
      </c>
    </row>
    <row r="15" spans="1:30" x14ac:dyDescent="0.25">
      <c r="A15" s="16"/>
      <c r="B15" s="17" t="s">
        <v>6</v>
      </c>
      <c r="C15" s="18">
        <f>'[2]Monthly Arrest - 60+'!C15</f>
        <v>0</v>
      </c>
      <c r="D15" s="18">
        <f>'[2]Monthly Arrest - 60+'!D15</f>
        <v>0</v>
      </c>
      <c r="E15" s="18">
        <f>'[2]Monthly Arrest - 60+'!E15</f>
        <v>0</v>
      </c>
      <c r="F15" s="18">
        <f>'[2]Monthly Arrest - 60+'!F15</f>
        <v>0</v>
      </c>
      <c r="G15" s="18">
        <f>'[2]Monthly Arrest - 60+'!G15</f>
        <v>0</v>
      </c>
      <c r="H15" s="18">
        <f>'[2]Monthly Arrest - 60+'!H15</f>
        <v>0</v>
      </c>
      <c r="I15" s="18">
        <f>'[2]Monthly Arrest - 60+'!I15</f>
        <v>0</v>
      </c>
      <c r="J15" s="18">
        <f>'[2]Monthly Arrest - 60+'!J15</f>
        <v>0</v>
      </c>
      <c r="K15" s="18">
        <f>'[2]Monthly Arrest - 60+'!K15</f>
        <v>0</v>
      </c>
      <c r="L15" s="18">
        <f>'[2]Monthly Arrest - 60+'!L15</f>
        <v>0</v>
      </c>
      <c r="M15" s="18">
        <f>'[2]Monthly Arrest - 60+'!M15</f>
        <v>0</v>
      </c>
      <c r="N15" s="18">
        <f>'[2]Monthly Arrest - 60+'!N15</f>
        <v>0</v>
      </c>
      <c r="O15" s="19">
        <f>'[2]Monthly Arrest - 60+'!O15</f>
        <v>0</v>
      </c>
      <c r="P15" s="18">
        <f>'[2]Monthly Arrest - 60+'!P15</f>
        <v>0</v>
      </c>
      <c r="Q15" s="18">
        <f>'[2]Monthly Arrest - 60+'!Q15</f>
        <v>0</v>
      </c>
      <c r="R15" s="18">
        <f>'[2]Monthly Arrest - 60+'!R15</f>
        <v>0</v>
      </c>
      <c r="S15" s="18">
        <f>'[2]Monthly Arrest - 60+'!S15</f>
        <v>0</v>
      </c>
      <c r="T15" s="18">
        <f>'[2]Monthly Arrest - 60+'!T15</f>
        <v>0</v>
      </c>
      <c r="U15" s="18">
        <f>'[2]Monthly Arrest - 60+'!U15</f>
        <v>0</v>
      </c>
      <c r="V15" s="18">
        <f>'[2]Monthly Arrest - 60+'!V15</f>
        <v>0</v>
      </c>
      <c r="W15" s="18">
        <f>'[2]Monthly Arrest - 60+'!W15</f>
        <v>0</v>
      </c>
      <c r="X15" s="18">
        <f>'[2]Monthly Arrest - 60+'!X15</f>
        <v>0</v>
      </c>
      <c r="Y15" s="18">
        <f>'[2]Monthly Arrest - 60+'!Y15</f>
        <v>0</v>
      </c>
      <c r="Z15" s="18">
        <f>'[2]Monthly Arrest - 60+'!Z15</f>
        <v>0</v>
      </c>
      <c r="AA15" s="18">
        <f>'[2]Monthly Arrest - 60+'!AA15</f>
        <v>0</v>
      </c>
      <c r="AB15" s="19">
        <f>'[2]Monthly Arrest - 60+'!AB15</f>
        <v>0</v>
      </c>
      <c r="AD15" s="20">
        <f>SUM(C15:AB15)+SUM('[1]Arrest 25 - 59'!C14:I14)+SUM('[1]Arrest 18 - 24'!C14:I14)+SUM('[1]Arrest - under 18'!C14:H14)</f>
        <v>0</v>
      </c>
    </row>
    <row r="16" spans="1:30" x14ac:dyDescent="0.25">
      <c r="A16" s="21" t="s">
        <v>12</v>
      </c>
      <c r="B16" s="22" t="s">
        <v>5</v>
      </c>
      <c r="C16" s="23">
        <f>'[2]Monthly Arrest - 60+'!C16</f>
        <v>0</v>
      </c>
      <c r="D16" s="23">
        <f>'[2]Monthly Arrest - 60+'!D16</f>
        <v>0</v>
      </c>
      <c r="E16" s="23">
        <f>'[2]Monthly Arrest - 60+'!E16</f>
        <v>0</v>
      </c>
      <c r="F16" s="23">
        <f>'[2]Monthly Arrest - 60+'!F16</f>
        <v>0</v>
      </c>
      <c r="G16" s="23">
        <f>'[2]Monthly Arrest - 60+'!G16</f>
        <v>0</v>
      </c>
      <c r="H16" s="23">
        <f>'[2]Monthly Arrest - 60+'!H16</f>
        <v>0</v>
      </c>
      <c r="I16" s="23">
        <f>'[2]Monthly Arrest - 60+'!I16</f>
        <v>0</v>
      </c>
      <c r="J16" s="23">
        <f>'[2]Monthly Arrest - 60+'!J16</f>
        <v>0</v>
      </c>
      <c r="K16" s="23">
        <f>'[2]Monthly Arrest - 60+'!K16</f>
        <v>0</v>
      </c>
      <c r="L16" s="23">
        <f>'[2]Monthly Arrest - 60+'!L16</f>
        <v>0</v>
      </c>
      <c r="M16" s="23">
        <f>'[2]Monthly Arrest - 60+'!M16</f>
        <v>0</v>
      </c>
      <c r="N16" s="23">
        <f>'[2]Monthly Arrest - 60+'!N16</f>
        <v>0</v>
      </c>
      <c r="O16" s="24">
        <f>'[2]Monthly Arrest - 60+'!O16</f>
        <v>0</v>
      </c>
      <c r="P16" s="23">
        <f>'[2]Monthly Arrest - 60+'!P16</f>
        <v>0</v>
      </c>
      <c r="Q16" s="23">
        <f>'[2]Monthly Arrest - 60+'!Q16</f>
        <v>2</v>
      </c>
      <c r="R16" s="23">
        <f>'[2]Monthly Arrest - 60+'!R16</f>
        <v>0</v>
      </c>
      <c r="S16" s="23">
        <f>'[2]Monthly Arrest - 60+'!S16</f>
        <v>0</v>
      </c>
      <c r="T16" s="23">
        <f>'[2]Monthly Arrest - 60+'!T16</f>
        <v>0</v>
      </c>
      <c r="U16" s="23">
        <f>'[2]Monthly Arrest - 60+'!U16</f>
        <v>0</v>
      </c>
      <c r="V16" s="23">
        <f>'[2]Monthly Arrest - 60+'!V16</f>
        <v>0</v>
      </c>
      <c r="W16" s="23">
        <f>'[2]Monthly Arrest - 60+'!W16</f>
        <v>0</v>
      </c>
      <c r="X16" s="23">
        <f>'[2]Monthly Arrest - 60+'!X16</f>
        <v>0</v>
      </c>
      <c r="Y16" s="23">
        <f>'[2]Monthly Arrest - 60+'!Y16</f>
        <v>0</v>
      </c>
      <c r="Z16" s="23">
        <f>'[2]Monthly Arrest - 60+'!Z16</f>
        <v>0</v>
      </c>
      <c r="AA16" s="23">
        <f>'[2]Monthly Arrest - 60+'!AA16</f>
        <v>0</v>
      </c>
      <c r="AB16" s="24">
        <f>'[2]Monthly Arrest - 60+'!AB16</f>
        <v>2</v>
      </c>
      <c r="AD16" s="20">
        <f>SUM(C16:AB16)+SUM('[1]Arrest 25 - 59'!C15:I15)+SUM('[1]Arrest 18 - 24'!C15:I15)+SUM('[1]Arrest - under 18'!C15:H15)</f>
        <v>4</v>
      </c>
    </row>
    <row r="17" spans="1:51" x14ac:dyDescent="0.25">
      <c r="A17" s="16"/>
      <c r="B17" s="17" t="s">
        <v>6</v>
      </c>
      <c r="C17" s="18">
        <f>'[2]Monthly Arrest - 60+'!C17</f>
        <v>0</v>
      </c>
      <c r="D17" s="18">
        <f>'[2]Monthly Arrest - 60+'!D17</f>
        <v>0</v>
      </c>
      <c r="E17" s="18">
        <f>'[2]Monthly Arrest - 60+'!E17</f>
        <v>0</v>
      </c>
      <c r="F17" s="18">
        <f>'[2]Monthly Arrest - 60+'!F17</f>
        <v>0</v>
      </c>
      <c r="G17" s="18">
        <f>'[2]Monthly Arrest - 60+'!G17</f>
        <v>0</v>
      </c>
      <c r="H17" s="18">
        <f>'[2]Monthly Arrest - 60+'!H17</f>
        <v>0</v>
      </c>
      <c r="I17" s="18">
        <f>'[2]Monthly Arrest - 60+'!I17</f>
        <v>0</v>
      </c>
      <c r="J17" s="18">
        <f>'[2]Monthly Arrest - 60+'!J17</f>
        <v>0</v>
      </c>
      <c r="K17" s="18">
        <f>'[2]Monthly Arrest - 60+'!K17</f>
        <v>0</v>
      </c>
      <c r="L17" s="18">
        <f>'[2]Monthly Arrest - 60+'!L17</f>
        <v>0</v>
      </c>
      <c r="M17" s="18">
        <f>'[2]Monthly Arrest - 60+'!M17</f>
        <v>0</v>
      </c>
      <c r="N17" s="18">
        <f>'[2]Monthly Arrest - 60+'!N17</f>
        <v>0</v>
      </c>
      <c r="O17" s="19">
        <f>'[2]Monthly Arrest - 60+'!O17</f>
        <v>0</v>
      </c>
      <c r="P17" s="18">
        <f>'[2]Monthly Arrest - 60+'!P17</f>
        <v>0</v>
      </c>
      <c r="Q17" s="18">
        <f>'[2]Monthly Arrest - 60+'!Q17</f>
        <v>0</v>
      </c>
      <c r="R17" s="18">
        <f>'[2]Monthly Arrest - 60+'!R17</f>
        <v>1</v>
      </c>
      <c r="S17" s="18">
        <f>'[2]Monthly Arrest - 60+'!S17</f>
        <v>0</v>
      </c>
      <c r="T17" s="18">
        <f>'[2]Monthly Arrest - 60+'!T17</f>
        <v>0</v>
      </c>
      <c r="U17" s="18">
        <f>'[2]Monthly Arrest - 60+'!U17</f>
        <v>0</v>
      </c>
      <c r="V17" s="18">
        <f>'[2]Monthly Arrest - 60+'!V17</f>
        <v>0</v>
      </c>
      <c r="W17" s="18">
        <f>'[2]Monthly Arrest - 60+'!W17</f>
        <v>0</v>
      </c>
      <c r="X17" s="18">
        <f>'[2]Monthly Arrest - 60+'!X17</f>
        <v>0</v>
      </c>
      <c r="Y17" s="18">
        <f>'[2]Monthly Arrest - 60+'!Y17</f>
        <v>0</v>
      </c>
      <c r="Z17" s="18">
        <f>'[2]Monthly Arrest - 60+'!Z17</f>
        <v>0</v>
      </c>
      <c r="AA17" s="18">
        <f>'[2]Monthly Arrest - 60+'!AA17</f>
        <v>0</v>
      </c>
      <c r="AB17" s="19">
        <f>'[2]Monthly Arrest - 60+'!AB17</f>
        <v>1</v>
      </c>
      <c r="AD17" s="20">
        <f>SUM(C17:AB17)+SUM('[1]Arrest 25 - 59'!C16:I16)+SUM('[1]Arrest 18 - 24'!C16:I16)+SUM('[1]Arrest - under 18'!C16:H16)</f>
        <v>2</v>
      </c>
    </row>
    <row r="18" spans="1:51" x14ac:dyDescent="0.25">
      <c r="A18" s="21" t="s">
        <v>13</v>
      </c>
      <c r="B18" s="22" t="s">
        <v>5</v>
      </c>
      <c r="C18" s="23">
        <f>'[2]Monthly Arrest - 60+'!C18</f>
        <v>0</v>
      </c>
      <c r="D18" s="23">
        <f>'[2]Monthly Arrest - 60+'!D18</f>
        <v>0</v>
      </c>
      <c r="E18" s="23">
        <f>'[2]Monthly Arrest - 60+'!E18</f>
        <v>0</v>
      </c>
      <c r="F18" s="23">
        <f>'[2]Monthly Arrest - 60+'!F18</f>
        <v>0</v>
      </c>
      <c r="G18" s="23">
        <f>'[2]Monthly Arrest - 60+'!G18</f>
        <v>0</v>
      </c>
      <c r="H18" s="23">
        <f>'[2]Monthly Arrest - 60+'!H18</f>
        <v>0</v>
      </c>
      <c r="I18" s="23">
        <f>'[2]Monthly Arrest - 60+'!I18</f>
        <v>0</v>
      </c>
      <c r="J18" s="23">
        <f>'[2]Monthly Arrest - 60+'!J18</f>
        <v>0</v>
      </c>
      <c r="K18" s="23">
        <f>'[2]Monthly Arrest - 60+'!K18</f>
        <v>0</v>
      </c>
      <c r="L18" s="23">
        <f>'[2]Monthly Arrest - 60+'!L18</f>
        <v>0</v>
      </c>
      <c r="M18" s="23">
        <f>'[2]Monthly Arrest - 60+'!M18</f>
        <v>0</v>
      </c>
      <c r="N18" s="23">
        <f>'[2]Monthly Arrest - 60+'!N18</f>
        <v>0</v>
      </c>
      <c r="O18" s="24">
        <f>'[2]Monthly Arrest - 60+'!O18</f>
        <v>0</v>
      </c>
      <c r="P18" s="23">
        <f>'[2]Monthly Arrest - 60+'!P18</f>
        <v>0</v>
      </c>
      <c r="Q18" s="23">
        <f>'[2]Monthly Arrest - 60+'!Q18</f>
        <v>0</v>
      </c>
      <c r="R18" s="23">
        <f>'[2]Monthly Arrest - 60+'!R18</f>
        <v>0</v>
      </c>
      <c r="S18" s="23">
        <f>'[2]Monthly Arrest - 60+'!S18</f>
        <v>0</v>
      </c>
      <c r="T18" s="23">
        <f>'[2]Monthly Arrest - 60+'!T18</f>
        <v>0</v>
      </c>
      <c r="U18" s="23">
        <f>'[2]Monthly Arrest - 60+'!U18</f>
        <v>0</v>
      </c>
      <c r="V18" s="23">
        <f>'[2]Monthly Arrest - 60+'!V18</f>
        <v>0</v>
      </c>
      <c r="W18" s="23">
        <f>'[2]Monthly Arrest - 60+'!W18</f>
        <v>0</v>
      </c>
      <c r="X18" s="23">
        <f>'[2]Monthly Arrest - 60+'!X18</f>
        <v>0</v>
      </c>
      <c r="Y18" s="23">
        <f>'[2]Monthly Arrest - 60+'!Y18</f>
        <v>0</v>
      </c>
      <c r="Z18" s="23">
        <f>'[2]Monthly Arrest - 60+'!Z18</f>
        <v>0</v>
      </c>
      <c r="AA18" s="23">
        <f>'[2]Monthly Arrest - 60+'!AA18</f>
        <v>0</v>
      </c>
      <c r="AB18" s="24">
        <f>'[2]Monthly Arrest - 60+'!AB18</f>
        <v>0</v>
      </c>
      <c r="AD18" s="20">
        <f>SUM(C18:AB18)+SUM('[1]Arrest 25 - 59'!C17:I17)+SUM('[1]Arrest 18 - 24'!C17:I17)+SUM('[1]Arrest - under 18'!C17:H17)</f>
        <v>0</v>
      </c>
    </row>
    <row r="19" spans="1:51" x14ac:dyDescent="0.25">
      <c r="A19" s="16"/>
      <c r="B19" s="17" t="s">
        <v>6</v>
      </c>
      <c r="C19" s="18">
        <f>'[2]Monthly Arrest - 60+'!C19</f>
        <v>0</v>
      </c>
      <c r="D19" s="18">
        <f>'[2]Monthly Arrest - 60+'!D19</f>
        <v>0</v>
      </c>
      <c r="E19" s="18">
        <f>'[2]Monthly Arrest - 60+'!E19</f>
        <v>0</v>
      </c>
      <c r="F19" s="18">
        <f>'[2]Monthly Arrest - 60+'!F19</f>
        <v>0</v>
      </c>
      <c r="G19" s="18">
        <f>'[2]Monthly Arrest - 60+'!G19</f>
        <v>0</v>
      </c>
      <c r="H19" s="18">
        <f>'[2]Monthly Arrest - 60+'!H19</f>
        <v>0</v>
      </c>
      <c r="I19" s="18">
        <f>'[2]Monthly Arrest - 60+'!I19</f>
        <v>0</v>
      </c>
      <c r="J19" s="18">
        <f>'[2]Monthly Arrest - 60+'!J19</f>
        <v>0</v>
      </c>
      <c r="K19" s="18">
        <f>'[2]Monthly Arrest - 60+'!K19</f>
        <v>0</v>
      </c>
      <c r="L19" s="18">
        <f>'[2]Monthly Arrest - 60+'!L19</f>
        <v>0</v>
      </c>
      <c r="M19" s="18">
        <f>'[2]Monthly Arrest - 60+'!M19</f>
        <v>0</v>
      </c>
      <c r="N19" s="18">
        <f>'[2]Monthly Arrest - 60+'!N19</f>
        <v>0</v>
      </c>
      <c r="O19" s="19">
        <f>'[2]Monthly Arrest - 60+'!O19</f>
        <v>0</v>
      </c>
      <c r="P19" s="18">
        <f>'[2]Monthly Arrest - 60+'!P19</f>
        <v>0</v>
      </c>
      <c r="Q19" s="18">
        <f>'[2]Monthly Arrest - 60+'!Q19</f>
        <v>0</v>
      </c>
      <c r="R19" s="18">
        <f>'[2]Monthly Arrest - 60+'!R19</f>
        <v>0</v>
      </c>
      <c r="S19" s="18">
        <f>'[2]Monthly Arrest - 60+'!S19</f>
        <v>0</v>
      </c>
      <c r="T19" s="18">
        <f>'[2]Monthly Arrest - 60+'!T19</f>
        <v>0</v>
      </c>
      <c r="U19" s="18">
        <f>'[2]Monthly Arrest - 60+'!U19</f>
        <v>0</v>
      </c>
      <c r="V19" s="18">
        <f>'[2]Monthly Arrest - 60+'!V19</f>
        <v>0</v>
      </c>
      <c r="W19" s="18">
        <f>'[2]Monthly Arrest - 60+'!W19</f>
        <v>0</v>
      </c>
      <c r="X19" s="18">
        <f>'[2]Monthly Arrest - 60+'!X19</f>
        <v>0</v>
      </c>
      <c r="Y19" s="18">
        <f>'[2]Monthly Arrest - 60+'!Y19</f>
        <v>0</v>
      </c>
      <c r="Z19" s="18">
        <f>'[2]Monthly Arrest - 60+'!Z19</f>
        <v>0</v>
      </c>
      <c r="AA19" s="18">
        <f>'[2]Monthly Arrest - 60+'!AA19</f>
        <v>0</v>
      </c>
      <c r="AB19" s="19">
        <f>'[2]Monthly Arrest - 60+'!AB19</f>
        <v>0</v>
      </c>
      <c r="AD19" s="20">
        <f>SUM(C19:AB19)+SUM('[1]Arrest 25 - 59'!C18:I18)+SUM('[1]Arrest 18 - 24'!C18:I18)+SUM('[1]Arrest - under 18'!C18:H18)</f>
        <v>0</v>
      </c>
    </row>
    <row r="20" spans="1:51" x14ac:dyDescent="0.25">
      <c r="A20" s="21" t="s">
        <v>14</v>
      </c>
      <c r="B20" s="22" t="s">
        <v>5</v>
      </c>
      <c r="C20" s="23">
        <f>'[2]Monthly Arrest - 60+'!C20</f>
        <v>0</v>
      </c>
      <c r="D20" s="23">
        <f>'[2]Monthly Arrest - 60+'!D20</f>
        <v>0</v>
      </c>
      <c r="E20" s="23">
        <f>'[2]Monthly Arrest - 60+'!E20</f>
        <v>0</v>
      </c>
      <c r="F20" s="23">
        <f>'[2]Monthly Arrest - 60+'!F20</f>
        <v>0</v>
      </c>
      <c r="G20" s="23">
        <f>'[2]Monthly Arrest - 60+'!G20</f>
        <v>0</v>
      </c>
      <c r="H20" s="23">
        <f>'[2]Monthly Arrest - 60+'!H20</f>
        <v>0</v>
      </c>
      <c r="I20" s="23">
        <f>'[2]Monthly Arrest - 60+'!I20</f>
        <v>0</v>
      </c>
      <c r="J20" s="23">
        <f>'[2]Monthly Arrest - 60+'!J20</f>
        <v>0</v>
      </c>
      <c r="K20" s="23">
        <f>'[2]Monthly Arrest - 60+'!K20</f>
        <v>0</v>
      </c>
      <c r="L20" s="23">
        <f>'[2]Monthly Arrest - 60+'!L20</f>
        <v>0</v>
      </c>
      <c r="M20" s="23">
        <f>'[2]Monthly Arrest - 60+'!M20</f>
        <v>0</v>
      </c>
      <c r="N20" s="23">
        <f>'[2]Monthly Arrest - 60+'!N20</f>
        <v>0</v>
      </c>
      <c r="O20" s="24">
        <f>'[2]Monthly Arrest - 60+'!O20</f>
        <v>0</v>
      </c>
      <c r="P20" s="23">
        <f>'[2]Monthly Arrest - 60+'!P20</f>
        <v>0</v>
      </c>
      <c r="Q20" s="23">
        <f>'[2]Monthly Arrest - 60+'!Q20</f>
        <v>0</v>
      </c>
      <c r="R20" s="23">
        <f>'[2]Monthly Arrest - 60+'!R20</f>
        <v>1</v>
      </c>
      <c r="S20" s="23">
        <f>'[2]Monthly Arrest - 60+'!S20</f>
        <v>0</v>
      </c>
      <c r="T20" s="23">
        <f>'[2]Monthly Arrest - 60+'!T20</f>
        <v>0</v>
      </c>
      <c r="U20" s="23">
        <f>'[2]Monthly Arrest - 60+'!U20</f>
        <v>0</v>
      </c>
      <c r="V20" s="23">
        <f>'[2]Monthly Arrest - 60+'!V20</f>
        <v>0</v>
      </c>
      <c r="W20" s="23">
        <f>'[2]Monthly Arrest - 60+'!W20</f>
        <v>0</v>
      </c>
      <c r="X20" s="23">
        <f>'[2]Monthly Arrest - 60+'!X20</f>
        <v>0</v>
      </c>
      <c r="Y20" s="23">
        <f>'[2]Monthly Arrest - 60+'!Y20</f>
        <v>0</v>
      </c>
      <c r="Z20" s="23">
        <f>'[2]Monthly Arrest - 60+'!Z20</f>
        <v>0</v>
      </c>
      <c r="AA20" s="23">
        <f>'[2]Monthly Arrest - 60+'!AA20</f>
        <v>0</v>
      </c>
      <c r="AB20" s="24">
        <f>'[2]Monthly Arrest - 60+'!AB20</f>
        <v>1</v>
      </c>
      <c r="AD20" s="20">
        <f>SUM(C20:AB20)+SUM('[1]Arrest 25 - 59'!C19:I19)+SUM('[1]Arrest 18 - 24'!C19:I19)+SUM('[1]Arrest - under 18'!C19:H19)</f>
        <v>2</v>
      </c>
    </row>
    <row r="21" spans="1:51" ht="15.75" thickBot="1" x14ac:dyDescent="0.3">
      <c r="A21" s="25"/>
      <c r="B21" s="26" t="s">
        <v>6</v>
      </c>
      <c r="C21" s="27">
        <f>'[2]Monthly Arrest - 60+'!C21</f>
        <v>0</v>
      </c>
      <c r="D21" s="27">
        <f>'[2]Monthly Arrest - 60+'!D21</f>
        <v>0</v>
      </c>
      <c r="E21" s="27">
        <f>'[2]Monthly Arrest - 60+'!E21</f>
        <v>0</v>
      </c>
      <c r="F21" s="27">
        <f>'[2]Monthly Arrest - 60+'!F21</f>
        <v>0</v>
      </c>
      <c r="G21" s="27">
        <f>'[2]Monthly Arrest - 60+'!G21</f>
        <v>0</v>
      </c>
      <c r="H21" s="27">
        <f>'[2]Monthly Arrest - 60+'!H21</f>
        <v>0</v>
      </c>
      <c r="I21" s="27">
        <f>'[2]Monthly Arrest - 60+'!I21</f>
        <v>0</v>
      </c>
      <c r="J21" s="27">
        <f>'[2]Monthly Arrest - 60+'!J21</f>
        <v>0</v>
      </c>
      <c r="K21" s="27">
        <f>'[2]Monthly Arrest - 60+'!K21</f>
        <v>0</v>
      </c>
      <c r="L21" s="27">
        <f>'[2]Monthly Arrest - 60+'!L21</f>
        <v>0</v>
      </c>
      <c r="M21" s="27">
        <f>'[2]Monthly Arrest - 60+'!M21</f>
        <v>0</v>
      </c>
      <c r="N21" s="27">
        <f>'[2]Monthly Arrest - 60+'!N21</f>
        <v>0</v>
      </c>
      <c r="O21" s="28">
        <f>'[2]Monthly Arrest - 60+'!O21</f>
        <v>0</v>
      </c>
      <c r="P21" s="27">
        <f>'[2]Monthly Arrest - 60+'!P21</f>
        <v>0</v>
      </c>
      <c r="Q21" s="27">
        <f>'[2]Monthly Arrest - 60+'!Q21</f>
        <v>0</v>
      </c>
      <c r="R21" s="27">
        <f>'[2]Monthly Arrest - 60+'!R21</f>
        <v>0</v>
      </c>
      <c r="S21" s="27">
        <f>'[2]Monthly Arrest - 60+'!S21</f>
        <v>0</v>
      </c>
      <c r="T21" s="27">
        <f>'[2]Monthly Arrest - 60+'!T21</f>
        <v>0</v>
      </c>
      <c r="U21" s="27">
        <f>'[2]Monthly Arrest - 60+'!U21</f>
        <v>0</v>
      </c>
      <c r="V21" s="27">
        <f>'[2]Monthly Arrest - 60+'!V21</f>
        <v>0</v>
      </c>
      <c r="W21" s="27">
        <f>'[2]Monthly Arrest - 60+'!W21</f>
        <v>0</v>
      </c>
      <c r="X21" s="27">
        <f>'[2]Monthly Arrest - 60+'!X21</f>
        <v>0</v>
      </c>
      <c r="Y21" s="27">
        <f>'[2]Monthly Arrest - 60+'!Y21</f>
        <v>0</v>
      </c>
      <c r="Z21" s="27">
        <f>'[2]Monthly Arrest - 60+'!Z21</f>
        <v>0</v>
      </c>
      <c r="AA21" s="27">
        <f>'[2]Monthly Arrest - 60+'!AA21</f>
        <v>0</v>
      </c>
      <c r="AB21" s="28">
        <f>'[2]Monthly Arrest - 60+'!AB21</f>
        <v>0</v>
      </c>
      <c r="AD21" s="29">
        <f>SUM(C21:AB21)+SUM('[1]Arrest 25 - 59'!C20:I20)+SUM('[1]Arrest 18 - 24'!C20:I20)+SUM('[1]Arrest - under 18'!C20:H20)</f>
        <v>0</v>
      </c>
    </row>
    <row r="22" spans="1:51" ht="15.75" thickTop="1" x14ac:dyDescent="0.25">
      <c r="A22" s="30" t="s">
        <v>15</v>
      </c>
      <c r="B22" s="31" t="s">
        <v>5</v>
      </c>
      <c r="C22" s="32">
        <f>SUM(C4+C6+C8+C10+C12+C14+C16+C18+C20)</f>
        <v>1</v>
      </c>
      <c r="D22" s="32">
        <f t="shared" ref="D22:AB22" si="0">SUM(D4+D6+D8+D10+D12+D14+D16+D18+D20)</f>
        <v>0</v>
      </c>
      <c r="E22" s="32">
        <f t="shared" si="0"/>
        <v>0</v>
      </c>
      <c r="F22" s="32">
        <f t="shared" si="0"/>
        <v>1</v>
      </c>
      <c r="G22" s="32">
        <f t="shared" si="0"/>
        <v>0</v>
      </c>
      <c r="H22" s="32">
        <f t="shared" si="0"/>
        <v>0</v>
      </c>
      <c r="I22" s="32">
        <f t="shared" si="0"/>
        <v>0</v>
      </c>
      <c r="J22" s="32">
        <f t="shared" si="0"/>
        <v>0</v>
      </c>
      <c r="K22" s="32">
        <f t="shared" si="0"/>
        <v>0</v>
      </c>
      <c r="L22" s="32">
        <f t="shared" si="0"/>
        <v>0</v>
      </c>
      <c r="M22" s="32">
        <f t="shared" si="0"/>
        <v>0</v>
      </c>
      <c r="N22" s="32">
        <f t="shared" si="0"/>
        <v>0</v>
      </c>
      <c r="O22" s="59">
        <f t="shared" si="0"/>
        <v>2</v>
      </c>
      <c r="P22" s="32">
        <f t="shared" si="0"/>
        <v>0</v>
      </c>
      <c r="Q22" s="32">
        <f t="shared" si="0"/>
        <v>2</v>
      </c>
      <c r="R22" s="32">
        <f t="shared" si="0"/>
        <v>1</v>
      </c>
      <c r="S22" s="32">
        <f t="shared" si="0"/>
        <v>0</v>
      </c>
      <c r="T22" s="32">
        <f t="shared" si="0"/>
        <v>1</v>
      </c>
      <c r="U22" s="32">
        <f t="shared" si="0"/>
        <v>0</v>
      </c>
      <c r="V22" s="32">
        <f t="shared" si="0"/>
        <v>0</v>
      </c>
      <c r="W22" s="32">
        <f t="shared" si="0"/>
        <v>0</v>
      </c>
      <c r="X22" s="32">
        <f t="shared" si="0"/>
        <v>0</v>
      </c>
      <c r="Y22" s="32">
        <f t="shared" si="0"/>
        <v>0</v>
      </c>
      <c r="Z22" s="32">
        <f t="shared" si="0"/>
        <v>0</v>
      </c>
      <c r="AA22" s="32">
        <f t="shared" si="0"/>
        <v>0</v>
      </c>
      <c r="AB22" s="59">
        <f t="shared" si="0"/>
        <v>4</v>
      </c>
      <c r="AD22" s="9">
        <f>SUM(C22:AB22)+SUM('[1]Arrest 25 - 59'!C21:I21)+SUM('[1]Arrest 18 - 24'!C21:I21)+SUM('[1]Arrest - under 18'!C21:H21)</f>
        <v>12</v>
      </c>
    </row>
    <row r="23" spans="1:51" x14ac:dyDescent="0.25">
      <c r="A23" s="33"/>
      <c r="B23" s="31" t="s">
        <v>6</v>
      </c>
      <c r="C23" s="32">
        <f>SUM(C5+C7+C9+C11+C13+C15+C17+C19+C21)</f>
        <v>0</v>
      </c>
      <c r="D23" s="32">
        <f t="shared" ref="D23:AB23" si="1">SUM(D5+D7+D9+D11+D13+D15+D17+D19+D21)</f>
        <v>0</v>
      </c>
      <c r="E23" s="32">
        <f t="shared" si="1"/>
        <v>0</v>
      </c>
      <c r="F23" s="32">
        <f t="shared" si="1"/>
        <v>0</v>
      </c>
      <c r="G23" s="32">
        <f t="shared" si="1"/>
        <v>0</v>
      </c>
      <c r="H23" s="32">
        <f t="shared" si="1"/>
        <v>0</v>
      </c>
      <c r="I23" s="32">
        <f t="shared" si="1"/>
        <v>0</v>
      </c>
      <c r="J23" s="32">
        <f t="shared" si="1"/>
        <v>0</v>
      </c>
      <c r="K23" s="32">
        <f t="shared" si="1"/>
        <v>0</v>
      </c>
      <c r="L23" s="32">
        <f t="shared" si="1"/>
        <v>0</v>
      </c>
      <c r="M23" s="32">
        <f t="shared" si="1"/>
        <v>0</v>
      </c>
      <c r="N23" s="32">
        <f t="shared" si="1"/>
        <v>0</v>
      </c>
      <c r="O23" s="59">
        <f t="shared" si="1"/>
        <v>0</v>
      </c>
      <c r="P23" s="32">
        <f t="shared" si="1"/>
        <v>0</v>
      </c>
      <c r="Q23" s="32">
        <f t="shared" si="1"/>
        <v>0</v>
      </c>
      <c r="R23" s="32">
        <f t="shared" si="1"/>
        <v>2</v>
      </c>
      <c r="S23" s="32">
        <f t="shared" si="1"/>
        <v>0</v>
      </c>
      <c r="T23" s="32">
        <f t="shared" si="1"/>
        <v>0</v>
      </c>
      <c r="U23" s="32">
        <f t="shared" si="1"/>
        <v>0</v>
      </c>
      <c r="V23" s="32">
        <f t="shared" si="1"/>
        <v>0</v>
      </c>
      <c r="W23" s="32">
        <f t="shared" si="1"/>
        <v>0</v>
      </c>
      <c r="X23" s="32">
        <f t="shared" si="1"/>
        <v>0</v>
      </c>
      <c r="Y23" s="32">
        <f t="shared" si="1"/>
        <v>0</v>
      </c>
      <c r="Z23" s="32">
        <f t="shared" si="1"/>
        <v>0</v>
      </c>
      <c r="AA23" s="32">
        <f t="shared" si="1"/>
        <v>0</v>
      </c>
      <c r="AB23" s="59">
        <f t="shared" si="1"/>
        <v>2</v>
      </c>
      <c r="AD23" s="9">
        <f>SUM(C23:AB23)+SUM('[1]Arrest 25 - 59'!C22:I22)+SUM('[1]Arrest 18 - 24'!C22:I22)+SUM('[1]Arrest - under 18'!C22:H22)</f>
        <v>4</v>
      </c>
    </row>
    <row r="24" spans="1:51" x14ac:dyDescent="0.25">
      <c r="A24" s="33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51" s="10" customFormat="1" x14ac:dyDescent="0.25">
      <c r="A25" s="5" t="s">
        <v>16</v>
      </c>
      <c r="B25" s="6"/>
      <c r="C25" s="7" t="s">
        <v>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 t="s">
        <v>2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8"/>
      <c r="AD25" s="9" t="s">
        <v>3</v>
      </c>
    </row>
    <row r="26" spans="1:51" s="10" customFormat="1" ht="15.75" thickBot="1" x14ac:dyDescent="0.3">
      <c r="A26" s="5"/>
      <c r="B26" s="6"/>
      <c r="C26" s="7" t="s">
        <v>66</v>
      </c>
      <c r="D26" s="7" t="s">
        <v>67</v>
      </c>
      <c r="E26" s="7" t="s">
        <v>68</v>
      </c>
      <c r="F26" s="7" t="s">
        <v>69</v>
      </c>
      <c r="G26" s="7" t="s">
        <v>68</v>
      </c>
      <c r="H26" s="7" t="s">
        <v>66</v>
      </c>
      <c r="I26" s="7" t="s">
        <v>66</v>
      </c>
      <c r="J26" s="7" t="s">
        <v>69</v>
      </c>
      <c r="K26" s="7" t="s">
        <v>70</v>
      </c>
      <c r="L26" s="7" t="s">
        <v>71</v>
      </c>
      <c r="M26" s="7" t="s">
        <v>72</v>
      </c>
      <c r="N26" s="7" t="s">
        <v>73</v>
      </c>
      <c r="O26" s="7" t="s">
        <v>74</v>
      </c>
      <c r="P26" s="7" t="s">
        <v>66</v>
      </c>
      <c r="Q26" s="7" t="s">
        <v>67</v>
      </c>
      <c r="R26" s="7" t="s">
        <v>68</v>
      </c>
      <c r="S26" s="7" t="s">
        <v>69</v>
      </c>
      <c r="T26" s="7" t="s">
        <v>68</v>
      </c>
      <c r="U26" s="7" t="s">
        <v>66</v>
      </c>
      <c r="V26" s="7" t="s">
        <v>66</v>
      </c>
      <c r="W26" s="7" t="s">
        <v>69</v>
      </c>
      <c r="X26" s="7" t="s">
        <v>70</v>
      </c>
      <c r="Y26" s="7" t="s">
        <v>71</v>
      </c>
      <c r="Z26" s="7" t="s">
        <v>72</v>
      </c>
      <c r="AA26" s="7" t="s">
        <v>73</v>
      </c>
      <c r="AB26" s="7" t="s">
        <v>74</v>
      </c>
      <c r="AC26" s="8"/>
      <c r="AD26" s="9"/>
    </row>
    <row r="27" spans="1:51" s="37" customFormat="1" ht="15.75" thickTop="1" x14ac:dyDescent="0.25">
      <c r="A27" s="11" t="s">
        <v>17</v>
      </c>
      <c r="B27" s="34" t="s">
        <v>5</v>
      </c>
      <c r="C27" s="13">
        <f>'[2]Monthly Arrest - 60+'!C27</f>
        <v>0</v>
      </c>
      <c r="D27" s="13">
        <f>'[2]Monthly Arrest - 60+'!D27</f>
        <v>0</v>
      </c>
      <c r="E27" s="13">
        <f>'[2]Monthly Arrest - 60+'!E27</f>
        <v>0</v>
      </c>
      <c r="F27" s="13">
        <f>'[2]Monthly Arrest - 60+'!F27</f>
        <v>0</v>
      </c>
      <c r="G27" s="13">
        <f>'[2]Monthly Arrest - 60+'!G27</f>
        <v>0</v>
      </c>
      <c r="H27" s="13">
        <f>'[2]Monthly Arrest - 60+'!H27</f>
        <v>0</v>
      </c>
      <c r="I27" s="13">
        <f>'[2]Monthly Arrest - 60+'!I27</f>
        <v>0</v>
      </c>
      <c r="J27" s="13">
        <f>'[2]Monthly Arrest - 60+'!J27</f>
        <v>0</v>
      </c>
      <c r="K27" s="13">
        <f>'[2]Monthly Arrest - 60+'!K27</f>
        <v>0</v>
      </c>
      <c r="L27" s="13">
        <f>'[2]Monthly Arrest - 60+'!L27</f>
        <v>0</v>
      </c>
      <c r="M27" s="13">
        <f>'[2]Monthly Arrest - 60+'!M27</f>
        <v>0</v>
      </c>
      <c r="N27" s="13">
        <f>'[2]Monthly Arrest - 60+'!N27</f>
        <v>0</v>
      </c>
      <c r="O27" s="14">
        <f>'[2]Monthly Arrest - 60+'!O27</f>
        <v>0</v>
      </c>
      <c r="P27" s="13">
        <f>'[2]Monthly Arrest - 60+'!P27</f>
        <v>0</v>
      </c>
      <c r="Q27" s="13">
        <f>'[2]Monthly Arrest - 60+'!Q27</f>
        <v>0</v>
      </c>
      <c r="R27" s="13">
        <f>'[2]Monthly Arrest - 60+'!R27</f>
        <v>0</v>
      </c>
      <c r="S27" s="13">
        <f>'[2]Monthly Arrest - 60+'!S27</f>
        <v>0</v>
      </c>
      <c r="T27" s="13">
        <f>'[2]Monthly Arrest - 60+'!T27</f>
        <v>0</v>
      </c>
      <c r="U27" s="13">
        <f>'[2]Monthly Arrest - 60+'!U27</f>
        <v>0</v>
      </c>
      <c r="V27" s="13">
        <f>'[2]Monthly Arrest - 60+'!V27</f>
        <v>0</v>
      </c>
      <c r="W27" s="13">
        <f>'[2]Monthly Arrest - 60+'!W27</f>
        <v>0</v>
      </c>
      <c r="X27" s="13">
        <f>'[2]Monthly Arrest - 60+'!X27</f>
        <v>0</v>
      </c>
      <c r="Y27" s="13">
        <f>'[2]Monthly Arrest - 60+'!Y27</f>
        <v>0</v>
      </c>
      <c r="Z27" s="13">
        <f>'[2]Monthly Arrest - 60+'!Z27</f>
        <v>0</v>
      </c>
      <c r="AA27" s="13">
        <f>'[2]Monthly Arrest - 60+'!AA27</f>
        <v>0</v>
      </c>
      <c r="AB27" s="14">
        <f>'[2]Monthly Arrest - 60+'!AB27</f>
        <v>0</v>
      </c>
      <c r="AC27" s="35"/>
      <c r="AD27" s="15">
        <f>SUM(C27:AB27)+SUM('[1]Arrest 25 - 59'!C25:I25)+SUM('[1]Arrest 18 - 24'!C25:I25)+SUM('[1]Arrest - under 18'!C25:H25)</f>
        <v>0</v>
      </c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</row>
    <row r="28" spans="1:51" s="37" customFormat="1" x14ac:dyDescent="0.25">
      <c r="A28" s="16"/>
      <c r="B28" s="38" t="s">
        <v>6</v>
      </c>
      <c r="C28" s="18">
        <f>'[2]Monthly Arrest - 60+'!C28</f>
        <v>0</v>
      </c>
      <c r="D28" s="18">
        <f>'[2]Monthly Arrest - 60+'!D28</f>
        <v>0</v>
      </c>
      <c r="E28" s="18">
        <f>'[2]Monthly Arrest - 60+'!E28</f>
        <v>0</v>
      </c>
      <c r="F28" s="18">
        <f>'[2]Monthly Arrest - 60+'!F28</f>
        <v>0</v>
      </c>
      <c r="G28" s="18">
        <f>'[2]Monthly Arrest - 60+'!G28</f>
        <v>0</v>
      </c>
      <c r="H28" s="18">
        <f>'[2]Monthly Arrest - 60+'!H28</f>
        <v>0</v>
      </c>
      <c r="I28" s="18">
        <f>'[2]Monthly Arrest - 60+'!I28</f>
        <v>0</v>
      </c>
      <c r="J28" s="18">
        <f>'[2]Monthly Arrest - 60+'!J28</f>
        <v>0</v>
      </c>
      <c r="K28" s="18">
        <f>'[2]Monthly Arrest - 60+'!K28</f>
        <v>0</v>
      </c>
      <c r="L28" s="18">
        <f>'[2]Monthly Arrest - 60+'!L28</f>
        <v>0</v>
      </c>
      <c r="M28" s="18">
        <f>'[2]Monthly Arrest - 60+'!M28</f>
        <v>0</v>
      </c>
      <c r="N28" s="18">
        <f>'[2]Monthly Arrest - 60+'!N28</f>
        <v>0</v>
      </c>
      <c r="O28" s="19">
        <f>'[2]Monthly Arrest - 60+'!O28</f>
        <v>0</v>
      </c>
      <c r="P28" s="18">
        <f>'[2]Monthly Arrest - 60+'!P28</f>
        <v>0</v>
      </c>
      <c r="Q28" s="18">
        <f>'[2]Monthly Arrest - 60+'!Q28</f>
        <v>0</v>
      </c>
      <c r="R28" s="18">
        <f>'[2]Monthly Arrest - 60+'!R28</f>
        <v>0</v>
      </c>
      <c r="S28" s="18">
        <f>'[2]Monthly Arrest - 60+'!S28</f>
        <v>0</v>
      </c>
      <c r="T28" s="18">
        <f>'[2]Monthly Arrest - 60+'!T28</f>
        <v>0</v>
      </c>
      <c r="U28" s="18">
        <f>'[2]Monthly Arrest - 60+'!U28</f>
        <v>0</v>
      </c>
      <c r="V28" s="18">
        <f>'[2]Monthly Arrest - 60+'!V28</f>
        <v>0</v>
      </c>
      <c r="W28" s="18">
        <f>'[2]Monthly Arrest - 60+'!W28</f>
        <v>0</v>
      </c>
      <c r="X28" s="18">
        <f>'[2]Monthly Arrest - 60+'!X28</f>
        <v>0</v>
      </c>
      <c r="Y28" s="18">
        <f>'[2]Monthly Arrest - 60+'!Y28</f>
        <v>0</v>
      </c>
      <c r="Z28" s="18">
        <f>'[2]Monthly Arrest - 60+'!Z28</f>
        <v>0</v>
      </c>
      <c r="AA28" s="18">
        <f>'[2]Monthly Arrest - 60+'!AA28</f>
        <v>0</v>
      </c>
      <c r="AB28" s="19">
        <f>'[2]Monthly Arrest - 60+'!AB28</f>
        <v>0</v>
      </c>
      <c r="AC28" s="35"/>
      <c r="AD28" s="20">
        <f>SUM(C28:AB28)+SUM('[1]Arrest 25 - 59'!C26:I26)+SUM('[1]Arrest 18 - 24'!C26:I26)+SUM('[1]Arrest - under 18'!C26:H26)</f>
        <v>0</v>
      </c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</row>
    <row r="29" spans="1:51" s="37" customFormat="1" x14ac:dyDescent="0.25">
      <c r="A29" s="21" t="s">
        <v>18</v>
      </c>
      <c r="B29" s="39" t="s">
        <v>5</v>
      </c>
      <c r="C29" s="23">
        <f>'[2]Monthly Arrest - 60+'!C29</f>
        <v>0</v>
      </c>
      <c r="D29" s="23">
        <f>'[2]Monthly Arrest - 60+'!D29</f>
        <v>0</v>
      </c>
      <c r="E29" s="23">
        <f>'[2]Monthly Arrest - 60+'!E29</f>
        <v>0</v>
      </c>
      <c r="F29" s="23">
        <f>'[2]Monthly Arrest - 60+'!F29</f>
        <v>0</v>
      </c>
      <c r="G29" s="23">
        <f>'[2]Monthly Arrest - 60+'!G29</f>
        <v>0</v>
      </c>
      <c r="H29" s="23">
        <f>'[2]Monthly Arrest - 60+'!H29</f>
        <v>0</v>
      </c>
      <c r="I29" s="23">
        <f>'[2]Monthly Arrest - 60+'!I29</f>
        <v>0</v>
      </c>
      <c r="J29" s="23">
        <f>'[2]Monthly Arrest - 60+'!J29</f>
        <v>0</v>
      </c>
      <c r="K29" s="23">
        <f>'[2]Monthly Arrest - 60+'!K29</f>
        <v>0</v>
      </c>
      <c r="L29" s="23">
        <f>'[2]Monthly Arrest - 60+'!L29</f>
        <v>0</v>
      </c>
      <c r="M29" s="23">
        <f>'[2]Monthly Arrest - 60+'!M29</f>
        <v>0</v>
      </c>
      <c r="N29" s="23">
        <f>'[2]Monthly Arrest - 60+'!N29</f>
        <v>0</v>
      </c>
      <c r="O29" s="24">
        <f>'[2]Monthly Arrest - 60+'!O29</f>
        <v>0</v>
      </c>
      <c r="P29" s="23">
        <f>'[2]Monthly Arrest - 60+'!P29</f>
        <v>0</v>
      </c>
      <c r="Q29" s="23">
        <f>'[2]Monthly Arrest - 60+'!Q29</f>
        <v>0</v>
      </c>
      <c r="R29" s="23">
        <f>'[2]Monthly Arrest - 60+'!R29</f>
        <v>1</v>
      </c>
      <c r="S29" s="23">
        <f>'[2]Monthly Arrest - 60+'!S29</f>
        <v>0</v>
      </c>
      <c r="T29" s="23">
        <f>'[2]Monthly Arrest - 60+'!T29</f>
        <v>0</v>
      </c>
      <c r="U29" s="23">
        <f>'[2]Monthly Arrest - 60+'!U29</f>
        <v>0</v>
      </c>
      <c r="V29" s="23">
        <f>'[2]Monthly Arrest - 60+'!V29</f>
        <v>0</v>
      </c>
      <c r="W29" s="23">
        <f>'[2]Monthly Arrest - 60+'!W29</f>
        <v>0</v>
      </c>
      <c r="X29" s="23">
        <f>'[2]Monthly Arrest - 60+'!X29</f>
        <v>0</v>
      </c>
      <c r="Y29" s="23">
        <f>'[2]Monthly Arrest - 60+'!Y29</f>
        <v>0</v>
      </c>
      <c r="Z29" s="23">
        <f>'[2]Monthly Arrest - 60+'!Z29</f>
        <v>0</v>
      </c>
      <c r="AA29" s="23">
        <f>'[2]Monthly Arrest - 60+'!AA29</f>
        <v>0</v>
      </c>
      <c r="AB29" s="24">
        <f>'[2]Monthly Arrest - 60+'!AB29</f>
        <v>1</v>
      </c>
      <c r="AC29" s="35"/>
      <c r="AD29" s="20">
        <f>SUM(C29:AB29)+SUM('[1]Arrest 25 - 59'!C27:I27)+SUM('[1]Arrest 18 - 24'!C27:I27)+SUM('[1]Arrest - under 18'!C27:H27)</f>
        <v>2</v>
      </c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</row>
    <row r="30" spans="1:51" s="37" customFormat="1" x14ac:dyDescent="0.25">
      <c r="A30" s="16"/>
      <c r="B30" s="38" t="s">
        <v>6</v>
      </c>
      <c r="C30" s="18">
        <f>'[2]Monthly Arrest - 60+'!C30</f>
        <v>0</v>
      </c>
      <c r="D30" s="18">
        <f>'[2]Monthly Arrest - 60+'!D30</f>
        <v>0</v>
      </c>
      <c r="E30" s="18">
        <f>'[2]Monthly Arrest - 60+'!E30</f>
        <v>0</v>
      </c>
      <c r="F30" s="18">
        <f>'[2]Monthly Arrest - 60+'!F30</f>
        <v>0</v>
      </c>
      <c r="G30" s="18">
        <f>'[2]Monthly Arrest - 60+'!G30</f>
        <v>0</v>
      </c>
      <c r="H30" s="18">
        <f>'[2]Monthly Arrest - 60+'!H30</f>
        <v>0</v>
      </c>
      <c r="I30" s="18">
        <f>'[2]Monthly Arrest - 60+'!I30</f>
        <v>0</v>
      </c>
      <c r="J30" s="18">
        <f>'[2]Monthly Arrest - 60+'!J30</f>
        <v>0</v>
      </c>
      <c r="K30" s="18">
        <f>'[2]Monthly Arrest - 60+'!K30</f>
        <v>0</v>
      </c>
      <c r="L30" s="18">
        <f>'[2]Monthly Arrest - 60+'!L30</f>
        <v>0</v>
      </c>
      <c r="M30" s="18">
        <f>'[2]Monthly Arrest - 60+'!M30</f>
        <v>0</v>
      </c>
      <c r="N30" s="18">
        <f>'[2]Monthly Arrest - 60+'!N30</f>
        <v>0</v>
      </c>
      <c r="O30" s="19">
        <f>'[2]Monthly Arrest - 60+'!O30</f>
        <v>0</v>
      </c>
      <c r="P30" s="18">
        <f>'[2]Monthly Arrest - 60+'!P30</f>
        <v>0</v>
      </c>
      <c r="Q30" s="18">
        <f>'[2]Monthly Arrest - 60+'!Q30</f>
        <v>0</v>
      </c>
      <c r="R30" s="18">
        <f>'[2]Monthly Arrest - 60+'!R30</f>
        <v>0</v>
      </c>
      <c r="S30" s="18">
        <f>'[2]Monthly Arrest - 60+'!S30</f>
        <v>0</v>
      </c>
      <c r="T30" s="18">
        <f>'[2]Monthly Arrest - 60+'!T30</f>
        <v>0</v>
      </c>
      <c r="U30" s="18">
        <f>'[2]Monthly Arrest - 60+'!U30</f>
        <v>0</v>
      </c>
      <c r="V30" s="18">
        <f>'[2]Monthly Arrest - 60+'!V30</f>
        <v>0</v>
      </c>
      <c r="W30" s="18">
        <f>'[2]Monthly Arrest - 60+'!W30</f>
        <v>0</v>
      </c>
      <c r="X30" s="18">
        <f>'[2]Monthly Arrest - 60+'!X30</f>
        <v>0</v>
      </c>
      <c r="Y30" s="18">
        <f>'[2]Monthly Arrest - 60+'!Y30</f>
        <v>0</v>
      </c>
      <c r="Z30" s="18">
        <f>'[2]Monthly Arrest - 60+'!Z30</f>
        <v>0</v>
      </c>
      <c r="AA30" s="18">
        <f>'[2]Monthly Arrest - 60+'!AA30</f>
        <v>0</v>
      </c>
      <c r="AB30" s="19">
        <f>'[2]Monthly Arrest - 60+'!AB30</f>
        <v>0</v>
      </c>
      <c r="AC30" s="35"/>
      <c r="AD30" s="20">
        <f>SUM(C30:AB30)+SUM('[1]Arrest 25 - 59'!C28:I28)+SUM('[1]Arrest 18 - 24'!C28:I28)+SUM('[1]Arrest - under 18'!C28:H28)</f>
        <v>0</v>
      </c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</row>
    <row r="31" spans="1:51" s="37" customFormat="1" x14ac:dyDescent="0.25">
      <c r="A31" s="21" t="s">
        <v>19</v>
      </c>
      <c r="B31" s="39" t="s">
        <v>5</v>
      </c>
      <c r="C31" s="23">
        <f>'[2]Monthly Arrest - 60+'!C31</f>
        <v>0</v>
      </c>
      <c r="D31" s="23">
        <f>'[2]Monthly Arrest - 60+'!D31</f>
        <v>0</v>
      </c>
      <c r="E31" s="23">
        <f>'[2]Monthly Arrest - 60+'!E31</f>
        <v>0</v>
      </c>
      <c r="F31" s="23">
        <f>'[2]Monthly Arrest - 60+'!F31</f>
        <v>0</v>
      </c>
      <c r="G31" s="23">
        <f>'[2]Monthly Arrest - 60+'!G31</f>
        <v>0</v>
      </c>
      <c r="H31" s="23">
        <f>'[2]Monthly Arrest - 60+'!H31</f>
        <v>0</v>
      </c>
      <c r="I31" s="23">
        <f>'[2]Monthly Arrest - 60+'!I31</f>
        <v>0</v>
      </c>
      <c r="J31" s="23">
        <f>'[2]Monthly Arrest - 60+'!J31</f>
        <v>0</v>
      </c>
      <c r="K31" s="23">
        <f>'[2]Monthly Arrest - 60+'!K31</f>
        <v>0</v>
      </c>
      <c r="L31" s="23">
        <f>'[2]Monthly Arrest - 60+'!L31</f>
        <v>0</v>
      </c>
      <c r="M31" s="23">
        <f>'[2]Monthly Arrest - 60+'!M31</f>
        <v>0</v>
      </c>
      <c r="N31" s="23">
        <f>'[2]Monthly Arrest - 60+'!N31</f>
        <v>0</v>
      </c>
      <c r="O31" s="24">
        <f>'[2]Monthly Arrest - 60+'!O31</f>
        <v>0</v>
      </c>
      <c r="P31" s="23">
        <f>'[2]Monthly Arrest - 60+'!P31</f>
        <v>0</v>
      </c>
      <c r="Q31" s="23">
        <f>'[2]Monthly Arrest - 60+'!Q31</f>
        <v>0</v>
      </c>
      <c r="R31" s="23">
        <f>'[2]Monthly Arrest - 60+'!R31</f>
        <v>0</v>
      </c>
      <c r="S31" s="23">
        <f>'[2]Monthly Arrest - 60+'!S31</f>
        <v>0</v>
      </c>
      <c r="T31" s="23">
        <f>'[2]Monthly Arrest - 60+'!T31</f>
        <v>0</v>
      </c>
      <c r="U31" s="23">
        <f>'[2]Monthly Arrest - 60+'!U31</f>
        <v>0</v>
      </c>
      <c r="V31" s="23">
        <f>'[2]Monthly Arrest - 60+'!V31</f>
        <v>0</v>
      </c>
      <c r="W31" s="23">
        <f>'[2]Monthly Arrest - 60+'!W31</f>
        <v>0</v>
      </c>
      <c r="X31" s="23">
        <f>'[2]Monthly Arrest - 60+'!X31</f>
        <v>0</v>
      </c>
      <c r="Y31" s="23">
        <f>'[2]Monthly Arrest - 60+'!Y31</f>
        <v>0</v>
      </c>
      <c r="Z31" s="23">
        <f>'[2]Monthly Arrest - 60+'!Z31</f>
        <v>0</v>
      </c>
      <c r="AA31" s="23">
        <f>'[2]Monthly Arrest - 60+'!AA31</f>
        <v>0</v>
      </c>
      <c r="AB31" s="24">
        <f>'[2]Monthly Arrest - 60+'!AB31</f>
        <v>0</v>
      </c>
      <c r="AC31" s="35"/>
      <c r="AD31" s="20">
        <f>SUM(C31:AB31)+SUM('[1]Arrest 25 - 59'!C29:I29)+SUM('[1]Arrest 18 - 24'!C29:I29)+SUM('[1]Arrest - under 18'!C29:H29)</f>
        <v>0</v>
      </c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</row>
    <row r="32" spans="1:51" s="37" customFormat="1" x14ac:dyDescent="0.25">
      <c r="A32" s="16"/>
      <c r="B32" s="38" t="s">
        <v>6</v>
      </c>
      <c r="C32" s="18">
        <f>'[2]Monthly Arrest - 60+'!C32</f>
        <v>0</v>
      </c>
      <c r="D32" s="18">
        <f>'[2]Monthly Arrest - 60+'!D32</f>
        <v>0</v>
      </c>
      <c r="E32" s="18">
        <f>'[2]Monthly Arrest - 60+'!E32</f>
        <v>0</v>
      </c>
      <c r="F32" s="18">
        <f>'[2]Monthly Arrest - 60+'!F32</f>
        <v>0</v>
      </c>
      <c r="G32" s="18">
        <f>'[2]Monthly Arrest - 60+'!G32</f>
        <v>0</v>
      </c>
      <c r="H32" s="18">
        <f>'[2]Monthly Arrest - 60+'!H32</f>
        <v>0</v>
      </c>
      <c r="I32" s="18">
        <f>'[2]Monthly Arrest - 60+'!I32</f>
        <v>0</v>
      </c>
      <c r="J32" s="18">
        <f>'[2]Monthly Arrest - 60+'!J32</f>
        <v>0</v>
      </c>
      <c r="K32" s="18">
        <f>'[2]Monthly Arrest - 60+'!K32</f>
        <v>0</v>
      </c>
      <c r="L32" s="18">
        <f>'[2]Monthly Arrest - 60+'!L32</f>
        <v>0</v>
      </c>
      <c r="M32" s="18">
        <f>'[2]Monthly Arrest - 60+'!M32</f>
        <v>0</v>
      </c>
      <c r="N32" s="18">
        <f>'[2]Monthly Arrest - 60+'!N32</f>
        <v>0</v>
      </c>
      <c r="O32" s="19">
        <f>'[2]Monthly Arrest - 60+'!O32</f>
        <v>0</v>
      </c>
      <c r="P32" s="18">
        <f>'[2]Monthly Arrest - 60+'!P32</f>
        <v>0</v>
      </c>
      <c r="Q32" s="18">
        <f>'[2]Monthly Arrest - 60+'!Q32</f>
        <v>0</v>
      </c>
      <c r="R32" s="18">
        <f>'[2]Monthly Arrest - 60+'!R32</f>
        <v>0</v>
      </c>
      <c r="S32" s="18">
        <f>'[2]Monthly Arrest - 60+'!S32</f>
        <v>0</v>
      </c>
      <c r="T32" s="18">
        <f>'[2]Monthly Arrest - 60+'!T32</f>
        <v>0</v>
      </c>
      <c r="U32" s="18">
        <f>'[2]Monthly Arrest - 60+'!U32</f>
        <v>0</v>
      </c>
      <c r="V32" s="18">
        <f>'[2]Monthly Arrest - 60+'!V32</f>
        <v>0</v>
      </c>
      <c r="W32" s="18">
        <f>'[2]Monthly Arrest - 60+'!W32</f>
        <v>0</v>
      </c>
      <c r="X32" s="18">
        <f>'[2]Monthly Arrest - 60+'!X32</f>
        <v>0</v>
      </c>
      <c r="Y32" s="18">
        <f>'[2]Monthly Arrest - 60+'!Y32</f>
        <v>0</v>
      </c>
      <c r="Z32" s="18">
        <f>'[2]Monthly Arrest - 60+'!Z32</f>
        <v>0</v>
      </c>
      <c r="AA32" s="18">
        <f>'[2]Monthly Arrest - 60+'!AA32</f>
        <v>0</v>
      </c>
      <c r="AB32" s="19">
        <f>'[2]Monthly Arrest - 60+'!AB32</f>
        <v>0</v>
      </c>
      <c r="AC32" s="35"/>
      <c r="AD32" s="20">
        <f>SUM(C32:AB32)+SUM('[1]Arrest 25 - 59'!C30:I30)+SUM('[1]Arrest 18 - 24'!C30:I30)+SUM('[1]Arrest - under 18'!C30:H30)</f>
        <v>0</v>
      </c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</row>
    <row r="33" spans="1:51" s="37" customFormat="1" x14ac:dyDescent="0.25">
      <c r="A33" s="21" t="s">
        <v>20</v>
      </c>
      <c r="B33" s="39" t="s">
        <v>5</v>
      </c>
      <c r="C33" s="23">
        <f>'[2]Monthly Arrest - 60+'!C33</f>
        <v>0</v>
      </c>
      <c r="D33" s="23">
        <f>'[2]Monthly Arrest - 60+'!D33</f>
        <v>0</v>
      </c>
      <c r="E33" s="23">
        <f>'[2]Monthly Arrest - 60+'!E33</f>
        <v>0</v>
      </c>
      <c r="F33" s="23">
        <f>'[2]Monthly Arrest - 60+'!F33</f>
        <v>0</v>
      </c>
      <c r="G33" s="23">
        <f>'[2]Monthly Arrest - 60+'!G33</f>
        <v>0</v>
      </c>
      <c r="H33" s="23">
        <f>'[2]Monthly Arrest - 60+'!H33</f>
        <v>0</v>
      </c>
      <c r="I33" s="23">
        <f>'[2]Monthly Arrest - 60+'!I33</f>
        <v>0</v>
      </c>
      <c r="J33" s="23">
        <f>'[2]Monthly Arrest - 60+'!J33</f>
        <v>0</v>
      </c>
      <c r="K33" s="23">
        <f>'[2]Monthly Arrest - 60+'!K33</f>
        <v>0</v>
      </c>
      <c r="L33" s="23">
        <f>'[2]Monthly Arrest - 60+'!L33</f>
        <v>0</v>
      </c>
      <c r="M33" s="23">
        <f>'[2]Monthly Arrest - 60+'!M33</f>
        <v>0</v>
      </c>
      <c r="N33" s="23">
        <f>'[2]Monthly Arrest - 60+'!N33</f>
        <v>0</v>
      </c>
      <c r="O33" s="24">
        <f>'[2]Monthly Arrest - 60+'!O33</f>
        <v>0</v>
      </c>
      <c r="P33" s="23">
        <f>'[2]Monthly Arrest - 60+'!P33</f>
        <v>0</v>
      </c>
      <c r="Q33" s="23">
        <f>'[2]Monthly Arrest - 60+'!Q33</f>
        <v>0</v>
      </c>
      <c r="R33" s="23">
        <f>'[2]Monthly Arrest - 60+'!R33</f>
        <v>0</v>
      </c>
      <c r="S33" s="23">
        <f>'[2]Monthly Arrest - 60+'!S33</f>
        <v>0</v>
      </c>
      <c r="T33" s="23">
        <f>'[2]Monthly Arrest - 60+'!T33</f>
        <v>0</v>
      </c>
      <c r="U33" s="23">
        <f>'[2]Monthly Arrest - 60+'!U33</f>
        <v>0</v>
      </c>
      <c r="V33" s="23">
        <f>'[2]Monthly Arrest - 60+'!V33</f>
        <v>0</v>
      </c>
      <c r="W33" s="23">
        <f>'[2]Monthly Arrest - 60+'!W33</f>
        <v>0</v>
      </c>
      <c r="X33" s="23">
        <f>'[2]Monthly Arrest - 60+'!X33</f>
        <v>0</v>
      </c>
      <c r="Y33" s="23">
        <f>'[2]Monthly Arrest - 60+'!Y33</f>
        <v>0</v>
      </c>
      <c r="Z33" s="23">
        <f>'[2]Monthly Arrest - 60+'!Z33</f>
        <v>0</v>
      </c>
      <c r="AA33" s="23">
        <f>'[2]Monthly Arrest - 60+'!AA33</f>
        <v>0</v>
      </c>
      <c r="AB33" s="24">
        <f>'[2]Monthly Arrest - 60+'!AB33</f>
        <v>0</v>
      </c>
      <c r="AC33" s="35"/>
      <c r="AD33" s="20">
        <f>SUM(C33:AB33)+SUM('[1]Arrest 25 - 59'!C31:I31)+SUM('[1]Arrest 18 - 24'!C31:I31)+SUM('[1]Arrest - under 18'!C31:H31)</f>
        <v>0</v>
      </c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</row>
    <row r="34" spans="1:51" s="37" customFormat="1" x14ac:dyDescent="0.25">
      <c r="A34" s="16"/>
      <c r="B34" s="38" t="s">
        <v>6</v>
      </c>
      <c r="C34" s="18">
        <f>'[2]Monthly Arrest - 60+'!C34</f>
        <v>0</v>
      </c>
      <c r="D34" s="18">
        <f>'[2]Monthly Arrest - 60+'!D34</f>
        <v>0</v>
      </c>
      <c r="E34" s="18">
        <f>'[2]Monthly Arrest - 60+'!E34</f>
        <v>0</v>
      </c>
      <c r="F34" s="18">
        <f>'[2]Monthly Arrest - 60+'!F34</f>
        <v>0</v>
      </c>
      <c r="G34" s="18">
        <f>'[2]Monthly Arrest - 60+'!G34</f>
        <v>0</v>
      </c>
      <c r="H34" s="18">
        <f>'[2]Monthly Arrest - 60+'!H34</f>
        <v>0</v>
      </c>
      <c r="I34" s="18">
        <f>'[2]Monthly Arrest - 60+'!I34</f>
        <v>0</v>
      </c>
      <c r="J34" s="18">
        <f>'[2]Monthly Arrest - 60+'!J34</f>
        <v>0</v>
      </c>
      <c r="K34" s="18">
        <f>'[2]Monthly Arrest - 60+'!K34</f>
        <v>0</v>
      </c>
      <c r="L34" s="18">
        <f>'[2]Monthly Arrest - 60+'!L34</f>
        <v>0</v>
      </c>
      <c r="M34" s="18">
        <f>'[2]Monthly Arrest - 60+'!M34</f>
        <v>0</v>
      </c>
      <c r="N34" s="18">
        <f>'[2]Monthly Arrest - 60+'!N34</f>
        <v>0</v>
      </c>
      <c r="O34" s="19">
        <f>'[2]Monthly Arrest - 60+'!O34</f>
        <v>0</v>
      </c>
      <c r="P34" s="18">
        <f>'[2]Monthly Arrest - 60+'!P34</f>
        <v>1</v>
      </c>
      <c r="Q34" s="18">
        <f>'[2]Monthly Arrest - 60+'!Q34</f>
        <v>0</v>
      </c>
      <c r="R34" s="18">
        <f>'[2]Monthly Arrest - 60+'!R34</f>
        <v>0</v>
      </c>
      <c r="S34" s="18">
        <f>'[2]Monthly Arrest - 60+'!S34</f>
        <v>0</v>
      </c>
      <c r="T34" s="18">
        <f>'[2]Monthly Arrest - 60+'!T34</f>
        <v>0</v>
      </c>
      <c r="U34" s="18">
        <f>'[2]Monthly Arrest - 60+'!U34</f>
        <v>0</v>
      </c>
      <c r="V34" s="18">
        <f>'[2]Monthly Arrest - 60+'!V34</f>
        <v>0</v>
      </c>
      <c r="W34" s="18">
        <f>'[2]Monthly Arrest - 60+'!W34</f>
        <v>0</v>
      </c>
      <c r="X34" s="18">
        <f>'[2]Monthly Arrest - 60+'!X34</f>
        <v>0</v>
      </c>
      <c r="Y34" s="18">
        <f>'[2]Monthly Arrest - 60+'!Y34</f>
        <v>0</v>
      </c>
      <c r="Z34" s="18">
        <f>'[2]Monthly Arrest - 60+'!Z34</f>
        <v>0</v>
      </c>
      <c r="AA34" s="18">
        <f>'[2]Monthly Arrest - 60+'!AA34</f>
        <v>0</v>
      </c>
      <c r="AB34" s="19">
        <f>'[2]Monthly Arrest - 60+'!AB34</f>
        <v>1</v>
      </c>
      <c r="AC34" s="35"/>
      <c r="AD34" s="20">
        <f>SUM(C34:AB34)+SUM('[1]Arrest 25 - 59'!C32:I32)+SUM('[1]Arrest 18 - 24'!C32:I32)+SUM('[1]Arrest - under 18'!C32:H32)</f>
        <v>2</v>
      </c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</row>
    <row r="35" spans="1:51" s="37" customFormat="1" x14ac:dyDescent="0.25">
      <c r="A35" s="21" t="s">
        <v>21</v>
      </c>
      <c r="B35" s="39" t="s">
        <v>5</v>
      </c>
      <c r="C35" s="23">
        <f>'[2]Monthly Arrest - 60+'!C35</f>
        <v>0</v>
      </c>
      <c r="D35" s="23">
        <f>'[2]Monthly Arrest - 60+'!D35</f>
        <v>0</v>
      </c>
      <c r="E35" s="23">
        <f>'[2]Monthly Arrest - 60+'!E35</f>
        <v>0</v>
      </c>
      <c r="F35" s="23">
        <f>'[2]Monthly Arrest - 60+'!F35</f>
        <v>0</v>
      </c>
      <c r="G35" s="23">
        <f>'[2]Monthly Arrest - 60+'!G35</f>
        <v>0</v>
      </c>
      <c r="H35" s="23">
        <f>'[2]Monthly Arrest - 60+'!H35</f>
        <v>0</v>
      </c>
      <c r="I35" s="23">
        <f>'[2]Monthly Arrest - 60+'!I35</f>
        <v>0</v>
      </c>
      <c r="J35" s="23">
        <f>'[2]Monthly Arrest - 60+'!J35</f>
        <v>0</v>
      </c>
      <c r="K35" s="23">
        <f>'[2]Monthly Arrest - 60+'!K35</f>
        <v>0</v>
      </c>
      <c r="L35" s="23">
        <f>'[2]Monthly Arrest - 60+'!L35</f>
        <v>0</v>
      </c>
      <c r="M35" s="23">
        <f>'[2]Monthly Arrest - 60+'!M35</f>
        <v>0</v>
      </c>
      <c r="N35" s="23">
        <f>'[2]Monthly Arrest - 60+'!N35</f>
        <v>0</v>
      </c>
      <c r="O35" s="24">
        <f>'[2]Monthly Arrest - 60+'!O35</f>
        <v>0</v>
      </c>
      <c r="P35" s="23">
        <f>'[2]Monthly Arrest - 60+'!P35</f>
        <v>0</v>
      </c>
      <c r="Q35" s="23">
        <f>'[2]Monthly Arrest - 60+'!Q35</f>
        <v>0</v>
      </c>
      <c r="R35" s="23">
        <f>'[2]Monthly Arrest - 60+'!R35</f>
        <v>0</v>
      </c>
      <c r="S35" s="23">
        <f>'[2]Monthly Arrest - 60+'!S35</f>
        <v>0</v>
      </c>
      <c r="T35" s="23">
        <f>'[2]Monthly Arrest - 60+'!T35</f>
        <v>0</v>
      </c>
      <c r="U35" s="23">
        <f>'[2]Monthly Arrest - 60+'!U35</f>
        <v>0</v>
      </c>
      <c r="V35" s="23">
        <f>'[2]Monthly Arrest - 60+'!V35</f>
        <v>0</v>
      </c>
      <c r="W35" s="23">
        <f>'[2]Monthly Arrest - 60+'!W35</f>
        <v>0</v>
      </c>
      <c r="X35" s="23">
        <f>'[2]Monthly Arrest - 60+'!X35</f>
        <v>0</v>
      </c>
      <c r="Y35" s="23">
        <f>'[2]Monthly Arrest - 60+'!Y35</f>
        <v>0</v>
      </c>
      <c r="Z35" s="23">
        <f>'[2]Monthly Arrest - 60+'!Z35</f>
        <v>0</v>
      </c>
      <c r="AA35" s="23">
        <f>'[2]Monthly Arrest - 60+'!AA35</f>
        <v>0</v>
      </c>
      <c r="AB35" s="24">
        <f>'[2]Monthly Arrest - 60+'!AB35</f>
        <v>0</v>
      </c>
      <c r="AC35" s="35"/>
      <c r="AD35" s="20">
        <f>SUM(C35:AB35)+SUM('[1]Arrest 25 - 59'!C33:I33)+SUM('[1]Arrest 18 - 24'!C33:I33)+SUM('[1]Arrest - under 18'!C33:H33)</f>
        <v>0</v>
      </c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</row>
    <row r="36" spans="1:51" s="37" customFormat="1" x14ac:dyDescent="0.25">
      <c r="A36" s="16"/>
      <c r="B36" s="38" t="s">
        <v>6</v>
      </c>
      <c r="C36" s="18">
        <f>'[2]Monthly Arrest - 60+'!C36</f>
        <v>0</v>
      </c>
      <c r="D36" s="18">
        <f>'[2]Monthly Arrest - 60+'!D36</f>
        <v>0</v>
      </c>
      <c r="E36" s="18">
        <f>'[2]Monthly Arrest - 60+'!E36</f>
        <v>0</v>
      </c>
      <c r="F36" s="18">
        <f>'[2]Monthly Arrest - 60+'!F36</f>
        <v>0</v>
      </c>
      <c r="G36" s="18">
        <f>'[2]Monthly Arrest - 60+'!G36</f>
        <v>0</v>
      </c>
      <c r="H36" s="18">
        <f>'[2]Monthly Arrest - 60+'!H36</f>
        <v>0</v>
      </c>
      <c r="I36" s="18">
        <f>'[2]Monthly Arrest - 60+'!I36</f>
        <v>0</v>
      </c>
      <c r="J36" s="18">
        <f>'[2]Monthly Arrest - 60+'!J36</f>
        <v>0</v>
      </c>
      <c r="K36" s="18">
        <f>'[2]Monthly Arrest - 60+'!K36</f>
        <v>0</v>
      </c>
      <c r="L36" s="18">
        <f>'[2]Monthly Arrest - 60+'!L36</f>
        <v>0</v>
      </c>
      <c r="M36" s="18">
        <f>'[2]Monthly Arrest - 60+'!M36</f>
        <v>0</v>
      </c>
      <c r="N36" s="18">
        <f>'[2]Monthly Arrest - 60+'!N36</f>
        <v>0</v>
      </c>
      <c r="O36" s="19">
        <f>'[2]Monthly Arrest - 60+'!O36</f>
        <v>0</v>
      </c>
      <c r="P36" s="18">
        <f>'[2]Monthly Arrest - 60+'!P36</f>
        <v>0</v>
      </c>
      <c r="Q36" s="18">
        <f>'[2]Monthly Arrest - 60+'!Q36</f>
        <v>0</v>
      </c>
      <c r="R36" s="18">
        <f>'[2]Monthly Arrest - 60+'!R36</f>
        <v>0</v>
      </c>
      <c r="S36" s="18">
        <f>'[2]Monthly Arrest - 60+'!S36</f>
        <v>1</v>
      </c>
      <c r="T36" s="18">
        <f>'[2]Monthly Arrest - 60+'!T36</f>
        <v>0</v>
      </c>
      <c r="U36" s="18">
        <f>'[2]Monthly Arrest - 60+'!U36</f>
        <v>0</v>
      </c>
      <c r="V36" s="18">
        <f>'[2]Monthly Arrest - 60+'!V36</f>
        <v>0</v>
      </c>
      <c r="W36" s="18">
        <f>'[2]Monthly Arrest - 60+'!W36</f>
        <v>0</v>
      </c>
      <c r="X36" s="18">
        <f>'[2]Monthly Arrest - 60+'!X36</f>
        <v>0</v>
      </c>
      <c r="Y36" s="18">
        <f>'[2]Monthly Arrest - 60+'!Y36</f>
        <v>0</v>
      </c>
      <c r="Z36" s="18">
        <f>'[2]Monthly Arrest - 60+'!Z36</f>
        <v>0</v>
      </c>
      <c r="AA36" s="18">
        <f>'[2]Monthly Arrest - 60+'!AA36</f>
        <v>0</v>
      </c>
      <c r="AB36" s="19">
        <f>'[2]Monthly Arrest - 60+'!AB36</f>
        <v>1</v>
      </c>
      <c r="AC36" s="35"/>
      <c r="AD36" s="20">
        <f>SUM(C36:AB36)+SUM('[1]Arrest 25 - 59'!C34:I34)+SUM('[1]Arrest 18 - 24'!C34:I34)+SUM('[1]Arrest - under 18'!C34:H34)</f>
        <v>2</v>
      </c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</row>
    <row r="37" spans="1:51" s="37" customFormat="1" x14ac:dyDescent="0.25">
      <c r="A37" s="21" t="s">
        <v>22</v>
      </c>
      <c r="B37" s="39" t="s">
        <v>5</v>
      </c>
      <c r="C37" s="23">
        <f>'[2]Monthly Arrest - 60+'!C37</f>
        <v>0</v>
      </c>
      <c r="D37" s="23">
        <f>'[2]Monthly Arrest - 60+'!D37</f>
        <v>0</v>
      </c>
      <c r="E37" s="23">
        <f>'[2]Monthly Arrest - 60+'!E37</f>
        <v>0</v>
      </c>
      <c r="F37" s="23">
        <f>'[2]Monthly Arrest - 60+'!F37</f>
        <v>0</v>
      </c>
      <c r="G37" s="23">
        <f>'[2]Monthly Arrest - 60+'!G37</f>
        <v>0</v>
      </c>
      <c r="H37" s="23">
        <f>'[2]Monthly Arrest - 60+'!H37</f>
        <v>0</v>
      </c>
      <c r="I37" s="23">
        <f>'[2]Monthly Arrest - 60+'!I37</f>
        <v>0</v>
      </c>
      <c r="J37" s="23">
        <f>'[2]Monthly Arrest - 60+'!J37</f>
        <v>0</v>
      </c>
      <c r="K37" s="23">
        <f>'[2]Monthly Arrest - 60+'!K37</f>
        <v>0</v>
      </c>
      <c r="L37" s="23">
        <f>'[2]Monthly Arrest - 60+'!L37</f>
        <v>0</v>
      </c>
      <c r="M37" s="23">
        <f>'[2]Monthly Arrest - 60+'!M37</f>
        <v>0</v>
      </c>
      <c r="N37" s="23">
        <f>'[2]Monthly Arrest - 60+'!N37</f>
        <v>0</v>
      </c>
      <c r="O37" s="24">
        <f>'[2]Monthly Arrest - 60+'!O37</f>
        <v>0</v>
      </c>
      <c r="P37" s="23">
        <f>'[2]Monthly Arrest - 60+'!P37</f>
        <v>0</v>
      </c>
      <c r="Q37" s="23">
        <f>'[2]Monthly Arrest - 60+'!Q37</f>
        <v>0</v>
      </c>
      <c r="R37" s="23">
        <f>'[2]Monthly Arrest - 60+'!R37</f>
        <v>0</v>
      </c>
      <c r="S37" s="23">
        <f>'[2]Monthly Arrest - 60+'!S37</f>
        <v>0</v>
      </c>
      <c r="T37" s="23">
        <f>'[2]Monthly Arrest - 60+'!T37</f>
        <v>0</v>
      </c>
      <c r="U37" s="23">
        <f>'[2]Monthly Arrest - 60+'!U37</f>
        <v>0</v>
      </c>
      <c r="V37" s="23">
        <f>'[2]Monthly Arrest - 60+'!V37</f>
        <v>0</v>
      </c>
      <c r="W37" s="23">
        <f>'[2]Monthly Arrest - 60+'!W37</f>
        <v>0</v>
      </c>
      <c r="X37" s="23">
        <f>'[2]Monthly Arrest - 60+'!X37</f>
        <v>0</v>
      </c>
      <c r="Y37" s="23">
        <f>'[2]Monthly Arrest - 60+'!Y37</f>
        <v>0</v>
      </c>
      <c r="Z37" s="23">
        <f>'[2]Monthly Arrest - 60+'!Z37</f>
        <v>0</v>
      </c>
      <c r="AA37" s="23">
        <f>'[2]Monthly Arrest - 60+'!AA37</f>
        <v>0</v>
      </c>
      <c r="AB37" s="24">
        <f>'[2]Monthly Arrest - 60+'!AB37</f>
        <v>0</v>
      </c>
      <c r="AC37" s="35"/>
      <c r="AD37" s="20">
        <f>SUM(C37:AB37)+SUM('[1]Arrest 25 - 59'!C35:I35)+SUM('[1]Arrest 18 - 24'!C35:I35)+SUM('[1]Arrest - under 18'!C35:H35)</f>
        <v>0</v>
      </c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</row>
    <row r="38" spans="1:51" s="37" customFormat="1" x14ac:dyDescent="0.25">
      <c r="A38" s="16"/>
      <c r="B38" s="38" t="s">
        <v>6</v>
      </c>
      <c r="C38" s="18">
        <f>'[2]Monthly Arrest - 60+'!C38</f>
        <v>0</v>
      </c>
      <c r="D38" s="18">
        <f>'[2]Monthly Arrest - 60+'!D38</f>
        <v>0</v>
      </c>
      <c r="E38" s="18">
        <f>'[2]Monthly Arrest - 60+'!E38</f>
        <v>0</v>
      </c>
      <c r="F38" s="18">
        <f>'[2]Monthly Arrest - 60+'!F38</f>
        <v>0</v>
      </c>
      <c r="G38" s="18">
        <f>'[2]Monthly Arrest - 60+'!G38</f>
        <v>0</v>
      </c>
      <c r="H38" s="18">
        <f>'[2]Monthly Arrest - 60+'!H38</f>
        <v>0</v>
      </c>
      <c r="I38" s="18">
        <f>'[2]Monthly Arrest - 60+'!I38</f>
        <v>0</v>
      </c>
      <c r="J38" s="18">
        <f>'[2]Monthly Arrest - 60+'!J38</f>
        <v>0</v>
      </c>
      <c r="K38" s="18">
        <f>'[2]Monthly Arrest - 60+'!K38</f>
        <v>0</v>
      </c>
      <c r="L38" s="18">
        <f>'[2]Monthly Arrest - 60+'!L38</f>
        <v>0</v>
      </c>
      <c r="M38" s="18">
        <f>'[2]Monthly Arrest - 60+'!M38</f>
        <v>0</v>
      </c>
      <c r="N38" s="18">
        <f>'[2]Monthly Arrest - 60+'!N38</f>
        <v>0</v>
      </c>
      <c r="O38" s="19">
        <f>'[2]Monthly Arrest - 60+'!O38</f>
        <v>0</v>
      </c>
      <c r="P38" s="18">
        <f>'[2]Monthly Arrest - 60+'!P38</f>
        <v>0</v>
      </c>
      <c r="Q38" s="18">
        <f>'[2]Monthly Arrest - 60+'!Q38</f>
        <v>0</v>
      </c>
      <c r="R38" s="18">
        <f>'[2]Monthly Arrest - 60+'!R38</f>
        <v>0</v>
      </c>
      <c r="S38" s="18">
        <f>'[2]Monthly Arrest - 60+'!S38</f>
        <v>0</v>
      </c>
      <c r="T38" s="18">
        <f>'[2]Monthly Arrest - 60+'!T38</f>
        <v>0</v>
      </c>
      <c r="U38" s="18">
        <f>'[2]Monthly Arrest - 60+'!U38</f>
        <v>0</v>
      </c>
      <c r="V38" s="18">
        <f>'[2]Monthly Arrest - 60+'!V38</f>
        <v>0</v>
      </c>
      <c r="W38" s="18">
        <f>'[2]Monthly Arrest - 60+'!W38</f>
        <v>0</v>
      </c>
      <c r="X38" s="18">
        <f>'[2]Monthly Arrest - 60+'!X38</f>
        <v>0</v>
      </c>
      <c r="Y38" s="18">
        <f>'[2]Monthly Arrest - 60+'!Y38</f>
        <v>0</v>
      </c>
      <c r="Z38" s="18">
        <f>'[2]Monthly Arrest - 60+'!Z38</f>
        <v>0</v>
      </c>
      <c r="AA38" s="18">
        <f>'[2]Monthly Arrest - 60+'!AA38</f>
        <v>0</v>
      </c>
      <c r="AB38" s="19">
        <f>'[2]Monthly Arrest - 60+'!AB38</f>
        <v>0</v>
      </c>
      <c r="AC38" s="35"/>
      <c r="AD38" s="20">
        <f>SUM(C38:AB38)+SUM('[1]Arrest 25 - 59'!C36:I36)+SUM('[1]Arrest 18 - 24'!C36:I36)+SUM('[1]Arrest - under 18'!C36:H36)</f>
        <v>0</v>
      </c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</row>
    <row r="39" spans="1:51" s="37" customFormat="1" x14ac:dyDescent="0.25">
      <c r="A39" s="21" t="s">
        <v>23</v>
      </c>
      <c r="B39" s="39" t="s">
        <v>5</v>
      </c>
      <c r="C39" s="23">
        <f>'[2]Monthly Arrest - 60+'!C39</f>
        <v>0</v>
      </c>
      <c r="D39" s="23">
        <f>'[2]Monthly Arrest - 60+'!D39</f>
        <v>0</v>
      </c>
      <c r="E39" s="23">
        <f>'[2]Monthly Arrest - 60+'!E39</f>
        <v>0</v>
      </c>
      <c r="F39" s="23">
        <f>'[2]Monthly Arrest - 60+'!F39</f>
        <v>0</v>
      </c>
      <c r="G39" s="23">
        <f>'[2]Monthly Arrest - 60+'!G39</f>
        <v>0</v>
      </c>
      <c r="H39" s="23">
        <f>'[2]Monthly Arrest - 60+'!H39</f>
        <v>1</v>
      </c>
      <c r="I39" s="23">
        <f>'[2]Monthly Arrest - 60+'!I39</f>
        <v>0</v>
      </c>
      <c r="J39" s="23">
        <f>'[2]Monthly Arrest - 60+'!J39</f>
        <v>0</v>
      </c>
      <c r="K39" s="23">
        <f>'[2]Monthly Arrest - 60+'!K39</f>
        <v>0</v>
      </c>
      <c r="L39" s="23">
        <f>'[2]Monthly Arrest - 60+'!L39</f>
        <v>0</v>
      </c>
      <c r="M39" s="23">
        <f>'[2]Monthly Arrest - 60+'!M39</f>
        <v>0</v>
      </c>
      <c r="N39" s="23">
        <f>'[2]Monthly Arrest - 60+'!N39</f>
        <v>0</v>
      </c>
      <c r="O39" s="24">
        <f>'[2]Monthly Arrest - 60+'!O39</f>
        <v>1</v>
      </c>
      <c r="P39" s="23">
        <f>'[2]Monthly Arrest - 60+'!P39</f>
        <v>0</v>
      </c>
      <c r="Q39" s="23">
        <f>'[2]Monthly Arrest - 60+'!Q39</f>
        <v>0</v>
      </c>
      <c r="R39" s="23">
        <f>'[2]Monthly Arrest - 60+'!R39</f>
        <v>0</v>
      </c>
      <c r="S39" s="23">
        <f>'[2]Monthly Arrest - 60+'!S39</f>
        <v>0</v>
      </c>
      <c r="T39" s="23">
        <f>'[2]Monthly Arrest - 60+'!T39</f>
        <v>0</v>
      </c>
      <c r="U39" s="23">
        <f>'[2]Monthly Arrest - 60+'!U39</f>
        <v>0</v>
      </c>
      <c r="V39" s="23">
        <f>'[2]Monthly Arrest - 60+'!V39</f>
        <v>0</v>
      </c>
      <c r="W39" s="23">
        <f>'[2]Monthly Arrest - 60+'!W39</f>
        <v>0</v>
      </c>
      <c r="X39" s="23">
        <f>'[2]Monthly Arrest - 60+'!X39</f>
        <v>0</v>
      </c>
      <c r="Y39" s="23">
        <f>'[2]Monthly Arrest - 60+'!Y39</f>
        <v>0</v>
      </c>
      <c r="Z39" s="23">
        <f>'[2]Monthly Arrest - 60+'!Z39</f>
        <v>0</v>
      </c>
      <c r="AA39" s="23">
        <f>'[2]Monthly Arrest - 60+'!AA39</f>
        <v>0</v>
      </c>
      <c r="AB39" s="24">
        <f>'[2]Monthly Arrest - 60+'!AB39</f>
        <v>0</v>
      </c>
      <c r="AC39" s="35"/>
      <c r="AD39" s="20">
        <f>SUM(C39:AB39)+SUM('[1]Arrest 25 - 59'!C37:I37)+SUM('[1]Arrest 18 - 24'!C37:I37)+SUM('[1]Arrest - under 18'!C37:H37)</f>
        <v>2</v>
      </c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</row>
    <row r="40" spans="1:51" s="36" customFormat="1" ht="15.75" thickBot="1" x14ac:dyDescent="0.3">
      <c r="A40" s="25"/>
      <c r="B40" s="40" t="s">
        <v>6</v>
      </c>
      <c r="C40" s="27">
        <f>'[2]Monthly Arrest - 60+'!C40</f>
        <v>0</v>
      </c>
      <c r="D40" s="27">
        <f>'[2]Monthly Arrest - 60+'!D40</f>
        <v>0</v>
      </c>
      <c r="E40" s="27">
        <f>'[2]Monthly Arrest - 60+'!E40</f>
        <v>0</v>
      </c>
      <c r="F40" s="27">
        <f>'[2]Monthly Arrest - 60+'!F40</f>
        <v>0</v>
      </c>
      <c r="G40" s="27">
        <f>'[2]Monthly Arrest - 60+'!G40</f>
        <v>0</v>
      </c>
      <c r="H40" s="27">
        <f>'[2]Monthly Arrest - 60+'!H40</f>
        <v>0</v>
      </c>
      <c r="I40" s="27">
        <f>'[2]Monthly Arrest - 60+'!I40</f>
        <v>0</v>
      </c>
      <c r="J40" s="27">
        <f>'[2]Monthly Arrest - 60+'!J40</f>
        <v>0</v>
      </c>
      <c r="K40" s="27">
        <f>'[2]Monthly Arrest - 60+'!K40</f>
        <v>0</v>
      </c>
      <c r="L40" s="27">
        <f>'[2]Monthly Arrest - 60+'!L40</f>
        <v>0</v>
      </c>
      <c r="M40" s="27">
        <f>'[2]Monthly Arrest - 60+'!M40</f>
        <v>0</v>
      </c>
      <c r="N40" s="27">
        <f>'[2]Monthly Arrest - 60+'!N40</f>
        <v>0</v>
      </c>
      <c r="O40" s="28">
        <f>'[2]Monthly Arrest - 60+'!O40</f>
        <v>0</v>
      </c>
      <c r="P40" s="27">
        <f>'[2]Monthly Arrest - 60+'!P40</f>
        <v>0</v>
      </c>
      <c r="Q40" s="27">
        <f>'[2]Monthly Arrest - 60+'!Q40</f>
        <v>0</v>
      </c>
      <c r="R40" s="27">
        <f>'[2]Monthly Arrest - 60+'!R40</f>
        <v>0</v>
      </c>
      <c r="S40" s="27">
        <f>'[2]Monthly Arrest - 60+'!S40</f>
        <v>0</v>
      </c>
      <c r="T40" s="27">
        <f>'[2]Monthly Arrest - 60+'!T40</f>
        <v>0</v>
      </c>
      <c r="U40" s="27">
        <f>'[2]Monthly Arrest - 60+'!U40</f>
        <v>0</v>
      </c>
      <c r="V40" s="27">
        <f>'[2]Monthly Arrest - 60+'!V40</f>
        <v>0</v>
      </c>
      <c r="W40" s="27">
        <f>'[2]Monthly Arrest - 60+'!W40</f>
        <v>0</v>
      </c>
      <c r="X40" s="27">
        <f>'[2]Monthly Arrest - 60+'!X40</f>
        <v>0</v>
      </c>
      <c r="Y40" s="27">
        <f>'[2]Monthly Arrest - 60+'!Y40</f>
        <v>0</v>
      </c>
      <c r="Z40" s="27">
        <f>'[2]Monthly Arrest - 60+'!Z40</f>
        <v>0</v>
      </c>
      <c r="AA40" s="27">
        <f>'[2]Monthly Arrest - 60+'!AA40</f>
        <v>0</v>
      </c>
      <c r="AB40" s="28">
        <f>'[2]Monthly Arrest - 60+'!AB40</f>
        <v>0</v>
      </c>
      <c r="AC40" s="35"/>
      <c r="AD40" s="29">
        <f>SUM(C40:AB40)+SUM('[1]Arrest 25 - 59'!C38:I38)+SUM('[1]Arrest 18 - 24'!C38:I38)+SUM('[1]Arrest - under 18'!C38:H38)</f>
        <v>0</v>
      </c>
    </row>
    <row r="41" spans="1:51" ht="15.75" thickTop="1" x14ac:dyDescent="0.25">
      <c r="A41" s="41" t="s">
        <v>24</v>
      </c>
      <c r="B41" s="42" t="s">
        <v>5</v>
      </c>
      <c r="C41" s="43">
        <f>C27+C29+C31+C33+C35+C37+C39</f>
        <v>0</v>
      </c>
      <c r="D41" s="43">
        <f t="shared" ref="D41:AB41" si="2">D27+D29+D31+D33+D35+D37+D39</f>
        <v>0</v>
      </c>
      <c r="E41" s="43">
        <f t="shared" si="2"/>
        <v>0</v>
      </c>
      <c r="F41" s="43">
        <f t="shared" si="2"/>
        <v>0</v>
      </c>
      <c r="G41" s="43">
        <f t="shared" si="2"/>
        <v>0</v>
      </c>
      <c r="H41" s="43">
        <f t="shared" si="2"/>
        <v>1</v>
      </c>
      <c r="I41" s="43">
        <f t="shared" si="2"/>
        <v>0</v>
      </c>
      <c r="J41" s="43">
        <f t="shared" si="2"/>
        <v>0</v>
      </c>
      <c r="K41" s="43">
        <f t="shared" si="2"/>
        <v>0</v>
      </c>
      <c r="L41" s="43">
        <f t="shared" si="2"/>
        <v>0</v>
      </c>
      <c r="M41" s="43">
        <f t="shared" si="2"/>
        <v>0</v>
      </c>
      <c r="N41" s="43">
        <f t="shared" si="2"/>
        <v>0</v>
      </c>
      <c r="O41" s="54">
        <f t="shared" si="2"/>
        <v>1</v>
      </c>
      <c r="P41" s="43">
        <f t="shared" si="2"/>
        <v>0</v>
      </c>
      <c r="Q41" s="43">
        <f t="shared" si="2"/>
        <v>0</v>
      </c>
      <c r="R41" s="43">
        <f t="shared" si="2"/>
        <v>1</v>
      </c>
      <c r="S41" s="43">
        <f t="shared" si="2"/>
        <v>0</v>
      </c>
      <c r="T41" s="43">
        <f t="shared" si="2"/>
        <v>0</v>
      </c>
      <c r="U41" s="43">
        <f t="shared" si="2"/>
        <v>0</v>
      </c>
      <c r="V41" s="43">
        <f t="shared" si="2"/>
        <v>0</v>
      </c>
      <c r="W41" s="43">
        <f t="shared" si="2"/>
        <v>0</v>
      </c>
      <c r="X41" s="43">
        <f t="shared" si="2"/>
        <v>0</v>
      </c>
      <c r="Y41" s="43">
        <f t="shared" si="2"/>
        <v>0</v>
      </c>
      <c r="Z41" s="43">
        <f t="shared" si="2"/>
        <v>0</v>
      </c>
      <c r="AA41" s="43">
        <f t="shared" si="2"/>
        <v>0</v>
      </c>
      <c r="AB41" s="43">
        <f t="shared" si="2"/>
        <v>1</v>
      </c>
      <c r="AD41" s="9">
        <f>SUM(C41:AB41)+SUM('[1]Arrest 25 - 59'!C39:I39)+SUM('[1]Arrest 18 - 24'!C39:I39)+SUM('[1]Arrest - under 18'!C39:H39)</f>
        <v>4</v>
      </c>
    </row>
    <row r="42" spans="1:51" x14ac:dyDescent="0.25">
      <c r="A42" s="44"/>
      <c r="B42" s="42" t="s">
        <v>6</v>
      </c>
      <c r="C42" s="43">
        <f>C28+C30+C32+C34+C36+C38+C40</f>
        <v>0</v>
      </c>
      <c r="D42" s="43">
        <f t="shared" ref="D42:AB42" si="3">D28+D30+D32+D34+D36+D38+D40</f>
        <v>0</v>
      </c>
      <c r="E42" s="43">
        <f t="shared" si="3"/>
        <v>0</v>
      </c>
      <c r="F42" s="43">
        <f t="shared" si="3"/>
        <v>0</v>
      </c>
      <c r="G42" s="43">
        <f t="shared" si="3"/>
        <v>0</v>
      </c>
      <c r="H42" s="43">
        <f t="shared" si="3"/>
        <v>0</v>
      </c>
      <c r="I42" s="43">
        <f t="shared" si="3"/>
        <v>0</v>
      </c>
      <c r="J42" s="43">
        <f t="shared" si="3"/>
        <v>0</v>
      </c>
      <c r="K42" s="43">
        <f t="shared" si="3"/>
        <v>0</v>
      </c>
      <c r="L42" s="43">
        <f t="shared" si="3"/>
        <v>0</v>
      </c>
      <c r="M42" s="43">
        <f t="shared" si="3"/>
        <v>0</v>
      </c>
      <c r="N42" s="43">
        <f t="shared" si="3"/>
        <v>0</v>
      </c>
      <c r="O42" s="54">
        <f t="shared" si="3"/>
        <v>0</v>
      </c>
      <c r="P42" s="43">
        <f t="shared" si="3"/>
        <v>1</v>
      </c>
      <c r="Q42" s="43">
        <f t="shared" si="3"/>
        <v>0</v>
      </c>
      <c r="R42" s="43">
        <f t="shared" si="3"/>
        <v>0</v>
      </c>
      <c r="S42" s="43">
        <f t="shared" si="3"/>
        <v>1</v>
      </c>
      <c r="T42" s="43">
        <f t="shared" si="3"/>
        <v>0</v>
      </c>
      <c r="U42" s="43">
        <f t="shared" si="3"/>
        <v>0</v>
      </c>
      <c r="V42" s="43">
        <f t="shared" si="3"/>
        <v>0</v>
      </c>
      <c r="W42" s="43">
        <f t="shared" si="3"/>
        <v>0</v>
      </c>
      <c r="X42" s="43">
        <f t="shared" si="3"/>
        <v>0</v>
      </c>
      <c r="Y42" s="43">
        <f t="shared" si="3"/>
        <v>0</v>
      </c>
      <c r="Z42" s="43">
        <f t="shared" si="3"/>
        <v>0</v>
      </c>
      <c r="AA42" s="43">
        <f t="shared" si="3"/>
        <v>0</v>
      </c>
      <c r="AB42" s="43">
        <f t="shared" si="3"/>
        <v>2</v>
      </c>
      <c r="AD42" s="9">
        <f>SUM(C42:AB42)+SUM('[1]Arrest 25 - 59'!C40:I40)+SUM('[1]Arrest 18 - 24'!C40:I40)+SUM('[1]Arrest - under 18'!C40:H40)</f>
        <v>4</v>
      </c>
    </row>
    <row r="44" spans="1:51" s="10" customFormat="1" x14ac:dyDescent="0.25">
      <c r="A44" s="45" t="s">
        <v>25</v>
      </c>
      <c r="B44" s="6"/>
      <c r="C44" s="7" t="s">
        <v>1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 t="s">
        <v>2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9" t="s">
        <v>3</v>
      </c>
    </row>
    <row r="45" spans="1:51" s="10" customFormat="1" ht="15.75" thickBot="1" x14ac:dyDescent="0.3">
      <c r="A45" s="5"/>
      <c r="B45" s="6"/>
      <c r="C45" s="7" t="s">
        <v>66</v>
      </c>
      <c r="D45" s="7" t="s">
        <v>67</v>
      </c>
      <c r="E45" s="7" t="s">
        <v>68</v>
      </c>
      <c r="F45" s="7" t="s">
        <v>69</v>
      </c>
      <c r="G45" s="7" t="s">
        <v>68</v>
      </c>
      <c r="H45" s="7" t="s">
        <v>66</v>
      </c>
      <c r="I45" s="7" t="s">
        <v>66</v>
      </c>
      <c r="J45" s="7" t="s">
        <v>69</v>
      </c>
      <c r="K45" s="7" t="s">
        <v>70</v>
      </c>
      <c r="L45" s="7" t="s">
        <v>71</v>
      </c>
      <c r="M45" s="7" t="s">
        <v>72</v>
      </c>
      <c r="N45" s="7" t="s">
        <v>73</v>
      </c>
      <c r="O45" s="7" t="s">
        <v>74</v>
      </c>
      <c r="P45" s="7" t="s">
        <v>66</v>
      </c>
      <c r="Q45" s="7" t="s">
        <v>67</v>
      </c>
      <c r="R45" s="7" t="s">
        <v>68</v>
      </c>
      <c r="S45" s="7" t="s">
        <v>69</v>
      </c>
      <c r="T45" s="7" t="s">
        <v>68</v>
      </c>
      <c r="U45" s="7" t="s">
        <v>66</v>
      </c>
      <c r="V45" s="7" t="s">
        <v>66</v>
      </c>
      <c r="W45" s="7" t="s">
        <v>69</v>
      </c>
      <c r="X45" s="7" t="s">
        <v>70</v>
      </c>
      <c r="Y45" s="7" t="s">
        <v>71</v>
      </c>
      <c r="Z45" s="7" t="s">
        <v>72</v>
      </c>
      <c r="AA45" s="7" t="s">
        <v>73</v>
      </c>
      <c r="AB45" s="7" t="s">
        <v>74</v>
      </c>
      <c r="AC45" s="8"/>
      <c r="AD45" s="9"/>
    </row>
    <row r="46" spans="1:51" s="36" customFormat="1" ht="15.75" thickTop="1" x14ac:dyDescent="0.25">
      <c r="A46" s="11" t="s">
        <v>26</v>
      </c>
      <c r="B46" s="34" t="s">
        <v>5</v>
      </c>
      <c r="C46" s="13">
        <f>'[2]Monthly Arrest - 60+'!C46</f>
        <v>0</v>
      </c>
      <c r="D46" s="13">
        <f>'[2]Monthly Arrest - 60+'!D46</f>
        <v>0</v>
      </c>
      <c r="E46" s="13">
        <f>'[2]Monthly Arrest - 60+'!E46</f>
        <v>0</v>
      </c>
      <c r="F46" s="13">
        <f>'[2]Monthly Arrest - 60+'!F46</f>
        <v>0</v>
      </c>
      <c r="G46" s="13">
        <f>'[2]Monthly Arrest - 60+'!G46</f>
        <v>0</v>
      </c>
      <c r="H46" s="13">
        <f>'[2]Monthly Arrest - 60+'!H46</f>
        <v>0</v>
      </c>
      <c r="I46" s="13">
        <f>'[2]Monthly Arrest - 60+'!I46</f>
        <v>0</v>
      </c>
      <c r="J46" s="13">
        <f>'[2]Monthly Arrest - 60+'!J46</f>
        <v>0</v>
      </c>
      <c r="K46" s="13">
        <f>'[2]Monthly Arrest - 60+'!K46</f>
        <v>0</v>
      </c>
      <c r="L46" s="13">
        <f>'[2]Monthly Arrest - 60+'!L46</f>
        <v>0</v>
      </c>
      <c r="M46" s="13">
        <f>'[2]Monthly Arrest - 60+'!M46</f>
        <v>0</v>
      </c>
      <c r="N46" s="13">
        <f>'[2]Monthly Arrest - 60+'!N46</f>
        <v>0</v>
      </c>
      <c r="O46" s="14">
        <f>'[2]Monthly Arrest - 60+'!O46</f>
        <v>0</v>
      </c>
      <c r="P46" s="13">
        <f>'[2]Monthly Arrest - 60+'!P46</f>
        <v>0</v>
      </c>
      <c r="Q46" s="13">
        <f>'[2]Monthly Arrest - 60+'!Q46</f>
        <v>0</v>
      </c>
      <c r="R46" s="13">
        <f>'[2]Monthly Arrest - 60+'!R46</f>
        <v>0</v>
      </c>
      <c r="S46" s="13">
        <f>'[2]Monthly Arrest - 60+'!S46</f>
        <v>0</v>
      </c>
      <c r="T46" s="13">
        <f>'[2]Monthly Arrest - 60+'!T46</f>
        <v>0</v>
      </c>
      <c r="U46" s="13">
        <f>'[2]Monthly Arrest - 60+'!U46</f>
        <v>0</v>
      </c>
      <c r="V46" s="13">
        <f>'[2]Monthly Arrest - 60+'!V46</f>
        <v>0</v>
      </c>
      <c r="W46" s="13">
        <f>'[2]Monthly Arrest - 60+'!W46</f>
        <v>0</v>
      </c>
      <c r="X46" s="13">
        <f>'[2]Monthly Arrest - 60+'!X46</f>
        <v>0</v>
      </c>
      <c r="Y46" s="13">
        <f>'[2]Monthly Arrest - 60+'!Y46</f>
        <v>0</v>
      </c>
      <c r="Z46" s="13">
        <f>'[2]Monthly Arrest - 60+'!Z46</f>
        <v>0</v>
      </c>
      <c r="AA46" s="13">
        <f>'[2]Monthly Arrest - 60+'!AA46</f>
        <v>0</v>
      </c>
      <c r="AB46" s="14">
        <f>'[2]Monthly Arrest - 60+'!AB46</f>
        <v>0</v>
      </c>
      <c r="AC46" s="35"/>
      <c r="AD46" s="15">
        <f>SUM(C46:AB46)+SUM('[1]Arrest 25 - 59'!C43:I43)+SUM('[1]Arrest 18 - 24'!C43:I43)+SUM('[1]Arrest - under 18'!C43:H43)</f>
        <v>0</v>
      </c>
    </row>
    <row r="47" spans="1:51" s="36" customFormat="1" x14ac:dyDescent="0.25">
      <c r="A47" s="16"/>
      <c r="B47" s="38" t="s">
        <v>6</v>
      </c>
      <c r="C47" s="18">
        <f>'[2]Monthly Arrest - 60+'!C47</f>
        <v>0</v>
      </c>
      <c r="D47" s="18">
        <f>'[2]Monthly Arrest - 60+'!D47</f>
        <v>0</v>
      </c>
      <c r="E47" s="18">
        <f>'[2]Monthly Arrest - 60+'!E47</f>
        <v>0</v>
      </c>
      <c r="F47" s="18">
        <f>'[2]Monthly Arrest - 60+'!F47</f>
        <v>0</v>
      </c>
      <c r="G47" s="18">
        <f>'[2]Monthly Arrest - 60+'!G47</f>
        <v>0</v>
      </c>
      <c r="H47" s="18">
        <f>'[2]Monthly Arrest - 60+'!H47</f>
        <v>0</v>
      </c>
      <c r="I47" s="18">
        <f>'[2]Monthly Arrest - 60+'!I47</f>
        <v>0</v>
      </c>
      <c r="J47" s="18">
        <f>'[2]Monthly Arrest - 60+'!J47</f>
        <v>0</v>
      </c>
      <c r="K47" s="18">
        <f>'[2]Monthly Arrest - 60+'!K47</f>
        <v>0</v>
      </c>
      <c r="L47" s="18">
        <f>'[2]Monthly Arrest - 60+'!L47</f>
        <v>0</v>
      </c>
      <c r="M47" s="18">
        <f>'[2]Monthly Arrest - 60+'!M47</f>
        <v>0</v>
      </c>
      <c r="N47" s="18">
        <f>'[2]Monthly Arrest - 60+'!N47</f>
        <v>0</v>
      </c>
      <c r="O47" s="19">
        <f>'[2]Monthly Arrest - 60+'!O47</f>
        <v>0</v>
      </c>
      <c r="P47" s="18">
        <f>'[2]Monthly Arrest - 60+'!P47</f>
        <v>0</v>
      </c>
      <c r="Q47" s="18">
        <f>'[2]Monthly Arrest - 60+'!Q47</f>
        <v>0</v>
      </c>
      <c r="R47" s="18">
        <f>'[2]Monthly Arrest - 60+'!R47</f>
        <v>0</v>
      </c>
      <c r="S47" s="18">
        <f>'[2]Monthly Arrest - 60+'!S47</f>
        <v>0</v>
      </c>
      <c r="T47" s="18">
        <f>'[2]Monthly Arrest - 60+'!T47</f>
        <v>0</v>
      </c>
      <c r="U47" s="18">
        <f>'[2]Monthly Arrest - 60+'!U47</f>
        <v>0</v>
      </c>
      <c r="V47" s="18">
        <f>'[2]Monthly Arrest - 60+'!V47</f>
        <v>0</v>
      </c>
      <c r="W47" s="18">
        <f>'[2]Monthly Arrest - 60+'!W47</f>
        <v>0</v>
      </c>
      <c r="X47" s="18">
        <f>'[2]Monthly Arrest - 60+'!X47</f>
        <v>0</v>
      </c>
      <c r="Y47" s="18">
        <f>'[2]Monthly Arrest - 60+'!Y47</f>
        <v>0</v>
      </c>
      <c r="Z47" s="18">
        <f>'[2]Monthly Arrest - 60+'!Z47</f>
        <v>0</v>
      </c>
      <c r="AA47" s="18">
        <f>'[2]Monthly Arrest - 60+'!AA47</f>
        <v>0</v>
      </c>
      <c r="AB47" s="19">
        <f>'[2]Monthly Arrest - 60+'!AB47</f>
        <v>0</v>
      </c>
      <c r="AC47" s="35"/>
      <c r="AD47" s="20">
        <f>SUM(C47:AB47)+SUM('[1]Arrest 25 - 59'!C44:I44)+SUM('[1]Arrest 18 - 24'!C44:I44)+SUM('[1]Arrest - under 18'!C44:H44)</f>
        <v>0</v>
      </c>
    </row>
    <row r="48" spans="1:51" s="36" customFormat="1" x14ac:dyDescent="0.25">
      <c r="A48" s="21" t="s">
        <v>27</v>
      </c>
      <c r="B48" s="39" t="s">
        <v>5</v>
      </c>
      <c r="C48" s="23">
        <f>'[2]Monthly Arrest - 60+'!C48</f>
        <v>0</v>
      </c>
      <c r="D48" s="23">
        <f>'[2]Monthly Arrest - 60+'!D48</f>
        <v>0</v>
      </c>
      <c r="E48" s="23">
        <f>'[2]Monthly Arrest - 60+'!E48</f>
        <v>0</v>
      </c>
      <c r="F48" s="23">
        <f>'[2]Monthly Arrest - 60+'!F48</f>
        <v>0</v>
      </c>
      <c r="G48" s="23">
        <f>'[2]Monthly Arrest - 60+'!G48</f>
        <v>0</v>
      </c>
      <c r="H48" s="23">
        <f>'[2]Monthly Arrest - 60+'!H48</f>
        <v>0</v>
      </c>
      <c r="I48" s="23">
        <f>'[2]Monthly Arrest - 60+'!I48</f>
        <v>0</v>
      </c>
      <c r="J48" s="23">
        <f>'[2]Monthly Arrest - 60+'!J48</f>
        <v>0</v>
      </c>
      <c r="K48" s="23">
        <f>'[2]Monthly Arrest - 60+'!K48</f>
        <v>0</v>
      </c>
      <c r="L48" s="23">
        <f>'[2]Monthly Arrest - 60+'!L48</f>
        <v>0</v>
      </c>
      <c r="M48" s="23">
        <f>'[2]Monthly Arrest - 60+'!M48</f>
        <v>0</v>
      </c>
      <c r="N48" s="23">
        <f>'[2]Monthly Arrest - 60+'!N48</f>
        <v>0</v>
      </c>
      <c r="O48" s="24">
        <f>'[2]Monthly Arrest - 60+'!O48</f>
        <v>0</v>
      </c>
      <c r="P48" s="23">
        <f>'[2]Monthly Arrest - 60+'!P48</f>
        <v>0</v>
      </c>
      <c r="Q48" s="23">
        <f>'[2]Monthly Arrest - 60+'!Q48</f>
        <v>0</v>
      </c>
      <c r="R48" s="23">
        <f>'[2]Monthly Arrest - 60+'!R48</f>
        <v>0</v>
      </c>
      <c r="S48" s="23">
        <f>'[2]Monthly Arrest - 60+'!S48</f>
        <v>0</v>
      </c>
      <c r="T48" s="23">
        <f>'[2]Monthly Arrest - 60+'!T48</f>
        <v>0</v>
      </c>
      <c r="U48" s="23">
        <f>'[2]Monthly Arrest - 60+'!U48</f>
        <v>0</v>
      </c>
      <c r="V48" s="23">
        <f>'[2]Monthly Arrest - 60+'!V48</f>
        <v>0</v>
      </c>
      <c r="W48" s="23">
        <f>'[2]Monthly Arrest - 60+'!W48</f>
        <v>0</v>
      </c>
      <c r="X48" s="23">
        <f>'[2]Monthly Arrest - 60+'!X48</f>
        <v>0</v>
      </c>
      <c r="Y48" s="23">
        <f>'[2]Monthly Arrest - 60+'!Y48</f>
        <v>0</v>
      </c>
      <c r="Z48" s="23">
        <f>'[2]Monthly Arrest - 60+'!Z48</f>
        <v>0</v>
      </c>
      <c r="AA48" s="23">
        <f>'[2]Monthly Arrest - 60+'!AA48</f>
        <v>0</v>
      </c>
      <c r="AB48" s="24">
        <f>'[2]Monthly Arrest - 60+'!AB48</f>
        <v>0</v>
      </c>
      <c r="AC48" s="35"/>
      <c r="AD48" s="20">
        <f>SUM(C48:AB48)+SUM('[1]Arrest 25 - 59'!C45:I45)+SUM('[1]Arrest 18 - 24'!C45:I45)+SUM('[1]Arrest - under 18'!C45:H45)</f>
        <v>0</v>
      </c>
    </row>
    <row r="49" spans="1:30" s="36" customFormat="1" x14ac:dyDescent="0.25">
      <c r="A49" s="16"/>
      <c r="B49" s="38" t="s">
        <v>6</v>
      </c>
      <c r="C49" s="18">
        <f>'[2]Monthly Arrest - 60+'!C49</f>
        <v>0</v>
      </c>
      <c r="D49" s="18">
        <f>'[2]Monthly Arrest - 60+'!D49</f>
        <v>0</v>
      </c>
      <c r="E49" s="18">
        <f>'[2]Monthly Arrest - 60+'!E49</f>
        <v>0</v>
      </c>
      <c r="F49" s="18">
        <f>'[2]Monthly Arrest - 60+'!F49</f>
        <v>0</v>
      </c>
      <c r="G49" s="18">
        <f>'[2]Monthly Arrest - 60+'!G49</f>
        <v>0</v>
      </c>
      <c r="H49" s="18">
        <f>'[2]Monthly Arrest - 60+'!H49</f>
        <v>0</v>
      </c>
      <c r="I49" s="18">
        <f>'[2]Monthly Arrest - 60+'!I49</f>
        <v>0</v>
      </c>
      <c r="J49" s="18">
        <f>'[2]Monthly Arrest - 60+'!J49</f>
        <v>0</v>
      </c>
      <c r="K49" s="18">
        <f>'[2]Monthly Arrest - 60+'!K49</f>
        <v>0</v>
      </c>
      <c r="L49" s="18">
        <f>'[2]Monthly Arrest - 60+'!L49</f>
        <v>0</v>
      </c>
      <c r="M49" s="18">
        <f>'[2]Monthly Arrest - 60+'!M49</f>
        <v>0</v>
      </c>
      <c r="N49" s="18">
        <f>'[2]Monthly Arrest - 60+'!N49</f>
        <v>0</v>
      </c>
      <c r="O49" s="19">
        <f>'[2]Monthly Arrest - 60+'!O49</f>
        <v>0</v>
      </c>
      <c r="P49" s="18">
        <f>'[2]Monthly Arrest - 60+'!P49</f>
        <v>0</v>
      </c>
      <c r="Q49" s="18">
        <f>'[2]Monthly Arrest - 60+'!Q49</f>
        <v>0</v>
      </c>
      <c r="R49" s="18">
        <f>'[2]Monthly Arrest - 60+'!R49</f>
        <v>0</v>
      </c>
      <c r="S49" s="18">
        <f>'[2]Monthly Arrest - 60+'!S49</f>
        <v>0</v>
      </c>
      <c r="T49" s="18">
        <f>'[2]Monthly Arrest - 60+'!T49</f>
        <v>0</v>
      </c>
      <c r="U49" s="18">
        <f>'[2]Monthly Arrest - 60+'!U49</f>
        <v>0</v>
      </c>
      <c r="V49" s="18">
        <f>'[2]Monthly Arrest - 60+'!V49</f>
        <v>0</v>
      </c>
      <c r="W49" s="18">
        <f>'[2]Monthly Arrest - 60+'!W49</f>
        <v>0</v>
      </c>
      <c r="X49" s="18">
        <f>'[2]Monthly Arrest - 60+'!X49</f>
        <v>0</v>
      </c>
      <c r="Y49" s="18">
        <f>'[2]Monthly Arrest - 60+'!Y49</f>
        <v>0</v>
      </c>
      <c r="Z49" s="18">
        <f>'[2]Monthly Arrest - 60+'!Z49</f>
        <v>0</v>
      </c>
      <c r="AA49" s="18">
        <f>'[2]Monthly Arrest - 60+'!AA49</f>
        <v>0</v>
      </c>
      <c r="AB49" s="19">
        <f>'[2]Monthly Arrest - 60+'!AB49</f>
        <v>0</v>
      </c>
      <c r="AC49" s="35"/>
      <c r="AD49" s="20">
        <f>SUM(C49:AB49)+SUM('[1]Arrest 25 - 59'!C46:I46)+SUM('[1]Arrest 18 - 24'!C46:I46)+SUM('[1]Arrest - under 18'!C46:H46)</f>
        <v>0</v>
      </c>
    </row>
    <row r="50" spans="1:30" s="36" customFormat="1" x14ac:dyDescent="0.25">
      <c r="A50" s="21" t="s">
        <v>28</v>
      </c>
      <c r="B50" s="39" t="s">
        <v>5</v>
      </c>
      <c r="C50" s="23">
        <f>'[2]Monthly Arrest - 60+'!C50</f>
        <v>0</v>
      </c>
      <c r="D50" s="23">
        <f>'[2]Monthly Arrest - 60+'!D50</f>
        <v>0</v>
      </c>
      <c r="E50" s="23">
        <f>'[2]Monthly Arrest - 60+'!E50</f>
        <v>0</v>
      </c>
      <c r="F50" s="23">
        <f>'[2]Monthly Arrest - 60+'!F50</f>
        <v>0</v>
      </c>
      <c r="G50" s="23">
        <f>'[2]Monthly Arrest - 60+'!G50</f>
        <v>0</v>
      </c>
      <c r="H50" s="23">
        <f>'[2]Monthly Arrest - 60+'!H50</f>
        <v>0</v>
      </c>
      <c r="I50" s="23">
        <f>'[2]Monthly Arrest - 60+'!I50</f>
        <v>0</v>
      </c>
      <c r="J50" s="23">
        <f>'[2]Monthly Arrest - 60+'!J50</f>
        <v>0</v>
      </c>
      <c r="K50" s="23">
        <f>'[2]Monthly Arrest - 60+'!K50</f>
        <v>0</v>
      </c>
      <c r="L50" s="23">
        <f>'[2]Monthly Arrest - 60+'!L50</f>
        <v>0</v>
      </c>
      <c r="M50" s="23">
        <f>'[2]Monthly Arrest - 60+'!M50</f>
        <v>0</v>
      </c>
      <c r="N50" s="23">
        <f>'[2]Monthly Arrest - 60+'!N50</f>
        <v>0</v>
      </c>
      <c r="O50" s="24">
        <f>'[2]Monthly Arrest - 60+'!O50</f>
        <v>0</v>
      </c>
      <c r="P50" s="23">
        <f>'[2]Monthly Arrest - 60+'!P50</f>
        <v>0</v>
      </c>
      <c r="Q50" s="23">
        <f>'[2]Monthly Arrest - 60+'!Q50</f>
        <v>0</v>
      </c>
      <c r="R50" s="23">
        <f>'[2]Monthly Arrest - 60+'!R50</f>
        <v>0</v>
      </c>
      <c r="S50" s="23">
        <f>'[2]Monthly Arrest - 60+'!S50</f>
        <v>0</v>
      </c>
      <c r="T50" s="23">
        <f>'[2]Monthly Arrest - 60+'!T50</f>
        <v>0</v>
      </c>
      <c r="U50" s="23">
        <f>'[2]Monthly Arrest - 60+'!U50</f>
        <v>0</v>
      </c>
      <c r="V50" s="23">
        <f>'[2]Monthly Arrest - 60+'!V50</f>
        <v>0</v>
      </c>
      <c r="W50" s="23">
        <f>'[2]Monthly Arrest - 60+'!W50</f>
        <v>0</v>
      </c>
      <c r="X50" s="23">
        <f>'[2]Monthly Arrest - 60+'!X50</f>
        <v>0</v>
      </c>
      <c r="Y50" s="23">
        <f>'[2]Monthly Arrest - 60+'!Y50</f>
        <v>0</v>
      </c>
      <c r="Z50" s="23">
        <f>'[2]Monthly Arrest - 60+'!Z50</f>
        <v>0</v>
      </c>
      <c r="AA50" s="23">
        <f>'[2]Monthly Arrest - 60+'!AA50</f>
        <v>0</v>
      </c>
      <c r="AB50" s="24">
        <f>'[2]Monthly Arrest - 60+'!AB50</f>
        <v>0</v>
      </c>
      <c r="AC50" s="35"/>
      <c r="AD50" s="20">
        <f>SUM(C50:AB50)+SUM('[1]Arrest 25 - 59'!C47:I47)+SUM('[1]Arrest 18 - 24'!C47:I47)+SUM('[1]Arrest - under 18'!C47:H47)</f>
        <v>0</v>
      </c>
    </row>
    <row r="51" spans="1:30" s="36" customFormat="1" x14ac:dyDescent="0.25">
      <c r="A51" s="16"/>
      <c r="B51" s="38" t="s">
        <v>6</v>
      </c>
      <c r="C51" s="18">
        <f>'[2]Monthly Arrest - 60+'!C51</f>
        <v>0</v>
      </c>
      <c r="D51" s="18">
        <f>'[2]Monthly Arrest - 60+'!D51</f>
        <v>0</v>
      </c>
      <c r="E51" s="18">
        <f>'[2]Monthly Arrest - 60+'!E51</f>
        <v>0</v>
      </c>
      <c r="F51" s="18">
        <f>'[2]Monthly Arrest - 60+'!F51</f>
        <v>0</v>
      </c>
      <c r="G51" s="18">
        <f>'[2]Monthly Arrest - 60+'!G51</f>
        <v>0</v>
      </c>
      <c r="H51" s="18">
        <f>'[2]Monthly Arrest - 60+'!H51</f>
        <v>0</v>
      </c>
      <c r="I51" s="18">
        <f>'[2]Monthly Arrest - 60+'!I51</f>
        <v>0</v>
      </c>
      <c r="J51" s="18">
        <f>'[2]Monthly Arrest - 60+'!J51</f>
        <v>0</v>
      </c>
      <c r="K51" s="18">
        <f>'[2]Monthly Arrest - 60+'!K51</f>
        <v>0</v>
      </c>
      <c r="L51" s="18">
        <f>'[2]Monthly Arrest - 60+'!L51</f>
        <v>0</v>
      </c>
      <c r="M51" s="18">
        <f>'[2]Monthly Arrest - 60+'!M51</f>
        <v>0</v>
      </c>
      <c r="N51" s="18">
        <f>'[2]Monthly Arrest - 60+'!N51</f>
        <v>0</v>
      </c>
      <c r="O51" s="19">
        <f>'[2]Monthly Arrest - 60+'!O51</f>
        <v>0</v>
      </c>
      <c r="P51" s="18">
        <f>'[2]Monthly Arrest - 60+'!P51</f>
        <v>0</v>
      </c>
      <c r="Q51" s="18">
        <f>'[2]Monthly Arrest - 60+'!Q51</f>
        <v>0</v>
      </c>
      <c r="R51" s="18">
        <f>'[2]Monthly Arrest - 60+'!R51</f>
        <v>0</v>
      </c>
      <c r="S51" s="18">
        <f>'[2]Monthly Arrest - 60+'!S51</f>
        <v>0</v>
      </c>
      <c r="T51" s="18">
        <f>'[2]Monthly Arrest - 60+'!T51</f>
        <v>0</v>
      </c>
      <c r="U51" s="18">
        <f>'[2]Monthly Arrest - 60+'!U51</f>
        <v>0</v>
      </c>
      <c r="V51" s="18">
        <f>'[2]Monthly Arrest - 60+'!V51</f>
        <v>0</v>
      </c>
      <c r="W51" s="18">
        <f>'[2]Monthly Arrest - 60+'!W51</f>
        <v>0</v>
      </c>
      <c r="X51" s="18">
        <f>'[2]Monthly Arrest - 60+'!X51</f>
        <v>0</v>
      </c>
      <c r="Y51" s="18">
        <f>'[2]Monthly Arrest - 60+'!Y51</f>
        <v>0</v>
      </c>
      <c r="Z51" s="18">
        <f>'[2]Monthly Arrest - 60+'!Z51</f>
        <v>0</v>
      </c>
      <c r="AA51" s="18">
        <f>'[2]Monthly Arrest - 60+'!AA51</f>
        <v>0</v>
      </c>
      <c r="AB51" s="19">
        <f>'[2]Monthly Arrest - 60+'!AB51</f>
        <v>0</v>
      </c>
      <c r="AC51" s="35"/>
      <c r="AD51" s="20">
        <f>SUM(C51:AB51)+SUM('[1]Arrest 25 - 59'!C48:I48)+SUM('[1]Arrest 18 - 24'!C48:I48)+SUM('[1]Arrest - under 18'!C48:H48)</f>
        <v>0</v>
      </c>
    </row>
    <row r="52" spans="1:30" s="36" customFormat="1" x14ac:dyDescent="0.25">
      <c r="A52" s="21" t="s">
        <v>29</v>
      </c>
      <c r="B52" s="39" t="s">
        <v>5</v>
      </c>
      <c r="C52" s="23">
        <f>'[2]Monthly Arrest - 60+'!C52</f>
        <v>0</v>
      </c>
      <c r="D52" s="23">
        <f>'[2]Monthly Arrest - 60+'!D52</f>
        <v>0</v>
      </c>
      <c r="E52" s="23">
        <f>'[2]Monthly Arrest - 60+'!E52</f>
        <v>0</v>
      </c>
      <c r="F52" s="23">
        <f>'[2]Monthly Arrest - 60+'!F52</f>
        <v>0</v>
      </c>
      <c r="G52" s="23">
        <f>'[2]Monthly Arrest - 60+'!G52</f>
        <v>0</v>
      </c>
      <c r="H52" s="23">
        <f>'[2]Monthly Arrest - 60+'!H52</f>
        <v>1</v>
      </c>
      <c r="I52" s="23">
        <f>'[2]Monthly Arrest - 60+'!I52</f>
        <v>0</v>
      </c>
      <c r="J52" s="23">
        <f>'[2]Monthly Arrest - 60+'!J52</f>
        <v>0</v>
      </c>
      <c r="K52" s="23">
        <f>'[2]Monthly Arrest - 60+'!K52</f>
        <v>0</v>
      </c>
      <c r="L52" s="23">
        <f>'[2]Monthly Arrest - 60+'!L52</f>
        <v>0</v>
      </c>
      <c r="M52" s="23">
        <f>'[2]Monthly Arrest - 60+'!M52</f>
        <v>0</v>
      </c>
      <c r="N52" s="23">
        <f>'[2]Monthly Arrest - 60+'!N52</f>
        <v>0</v>
      </c>
      <c r="O52" s="24">
        <f>'[2]Monthly Arrest - 60+'!O52</f>
        <v>1</v>
      </c>
      <c r="P52" s="23">
        <f>'[2]Monthly Arrest - 60+'!P52</f>
        <v>0</v>
      </c>
      <c r="Q52" s="23">
        <f>'[2]Monthly Arrest - 60+'!Q52</f>
        <v>0</v>
      </c>
      <c r="R52" s="23">
        <f>'[2]Monthly Arrest - 60+'!R52</f>
        <v>0</v>
      </c>
      <c r="S52" s="23">
        <f>'[2]Monthly Arrest - 60+'!S52</f>
        <v>0</v>
      </c>
      <c r="T52" s="23">
        <f>'[2]Monthly Arrest - 60+'!T52</f>
        <v>0</v>
      </c>
      <c r="U52" s="23">
        <f>'[2]Monthly Arrest - 60+'!U52</f>
        <v>0</v>
      </c>
      <c r="V52" s="23">
        <f>'[2]Monthly Arrest - 60+'!V52</f>
        <v>0</v>
      </c>
      <c r="W52" s="23">
        <f>'[2]Monthly Arrest - 60+'!W52</f>
        <v>0</v>
      </c>
      <c r="X52" s="23">
        <f>'[2]Monthly Arrest - 60+'!X52</f>
        <v>0</v>
      </c>
      <c r="Y52" s="23">
        <f>'[2]Monthly Arrest - 60+'!Y52</f>
        <v>0</v>
      </c>
      <c r="Z52" s="23">
        <f>'[2]Monthly Arrest - 60+'!Z52</f>
        <v>0</v>
      </c>
      <c r="AA52" s="23">
        <f>'[2]Monthly Arrest - 60+'!AA52</f>
        <v>0</v>
      </c>
      <c r="AB52" s="24">
        <f>'[2]Monthly Arrest - 60+'!AB52</f>
        <v>0</v>
      </c>
      <c r="AC52" s="35"/>
      <c r="AD52" s="20">
        <f>SUM(C52:AB52)+SUM('[1]Arrest 25 - 59'!C49:I49)+SUM('[1]Arrest 18 - 24'!C49:I49)+SUM('[1]Arrest - under 18'!C49:H49)</f>
        <v>2</v>
      </c>
    </row>
    <row r="53" spans="1:30" s="36" customFormat="1" ht="15.75" thickBot="1" x14ac:dyDescent="0.3">
      <c r="A53" s="25"/>
      <c r="B53" s="40" t="s">
        <v>6</v>
      </c>
      <c r="C53" s="27">
        <f>'[2]Monthly Arrest - 60+'!C53</f>
        <v>0</v>
      </c>
      <c r="D53" s="27">
        <f>'[2]Monthly Arrest - 60+'!D53</f>
        <v>0</v>
      </c>
      <c r="E53" s="27">
        <f>'[2]Monthly Arrest - 60+'!E53</f>
        <v>1</v>
      </c>
      <c r="F53" s="27">
        <f>'[2]Monthly Arrest - 60+'!F53</f>
        <v>0</v>
      </c>
      <c r="G53" s="27">
        <f>'[2]Monthly Arrest - 60+'!G53</f>
        <v>0</v>
      </c>
      <c r="H53" s="27">
        <f>'[2]Monthly Arrest - 60+'!H53</f>
        <v>0</v>
      </c>
      <c r="I53" s="27">
        <f>'[2]Monthly Arrest - 60+'!I53</f>
        <v>0</v>
      </c>
      <c r="J53" s="27">
        <f>'[2]Monthly Arrest - 60+'!J53</f>
        <v>0</v>
      </c>
      <c r="K53" s="27">
        <f>'[2]Monthly Arrest - 60+'!K53</f>
        <v>0</v>
      </c>
      <c r="L53" s="27">
        <f>'[2]Monthly Arrest - 60+'!L53</f>
        <v>0</v>
      </c>
      <c r="M53" s="27">
        <f>'[2]Monthly Arrest - 60+'!M53</f>
        <v>0</v>
      </c>
      <c r="N53" s="27">
        <f>'[2]Monthly Arrest - 60+'!N53</f>
        <v>0</v>
      </c>
      <c r="O53" s="28">
        <f>'[2]Monthly Arrest - 60+'!O53</f>
        <v>1</v>
      </c>
      <c r="P53" s="27">
        <f>'[2]Monthly Arrest - 60+'!P53</f>
        <v>0</v>
      </c>
      <c r="Q53" s="27">
        <f>'[2]Monthly Arrest - 60+'!Q53</f>
        <v>0</v>
      </c>
      <c r="R53" s="27">
        <f>'[2]Monthly Arrest - 60+'!R53</f>
        <v>0</v>
      </c>
      <c r="S53" s="27">
        <f>'[2]Monthly Arrest - 60+'!S53</f>
        <v>0</v>
      </c>
      <c r="T53" s="27">
        <f>'[2]Monthly Arrest - 60+'!T53</f>
        <v>0</v>
      </c>
      <c r="U53" s="27">
        <f>'[2]Monthly Arrest - 60+'!U53</f>
        <v>0</v>
      </c>
      <c r="V53" s="27">
        <f>'[2]Monthly Arrest - 60+'!V53</f>
        <v>0</v>
      </c>
      <c r="W53" s="27">
        <f>'[2]Monthly Arrest - 60+'!W53</f>
        <v>0</v>
      </c>
      <c r="X53" s="27">
        <f>'[2]Monthly Arrest - 60+'!X53</f>
        <v>0</v>
      </c>
      <c r="Y53" s="27">
        <f>'[2]Monthly Arrest - 60+'!Y53</f>
        <v>0</v>
      </c>
      <c r="Z53" s="27">
        <f>'[2]Monthly Arrest - 60+'!Z53</f>
        <v>0</v>
      </c>
      <c r="AA53" s="27">
        <f>'[2]Monthly Arrest - 60+'!AA53</f>
        <v>0</v>
      </c>
      <c r="AB53" s="28">
        <f>'[2]Monthly Arrest - 60+'!AB53</f>
        <v>0</v>
      </c>
      <c r="AC53" s="35"/>
      <c r="AD53" s="29">
        <f>SUM(C53:AB53)+SUM('[1]Arrest 25 - 59'!C50:I50)+SUM('[1]Arrest 18 - 24'!C50:I50)+SUM('[1]Arrest - under 18'!C50:H50)</f>
        <v>2</v>
      </c>
    </row>
    <row r="54" spans="1:30" ht="15.75" thickTop="1" x14ac:dyDescent="0.25">
      <c r="A54" s="41" t="s">
        <v>30</v>
      </c>
      <c r="B54" s="46" t="s">
        <v>5</v>
      </c>
      <c r="C54" s="43">
        <f>C46+C48+C50+C52</f>
        <v>0</v>
      </c>
      <c r="D54" s="43"/>
      <c r="E54" s="43"/>
      <c r="F54" s="43"/>
      <c r="G54" s="43"/>
      <c r="H54" s="43"/>
      <c r="I54" s="43"/>
      <c r="J54" s="43"/>
      <c r="K54" s="43"/>
      <c r="L54" s="43">
        <f t="shared" ref="L54:AB55" si="4">L46+L48+L50+L52</f>
        <v>0</v>
      </c>
      <c r="M54" s="43">
        <f t="shared" si="4"/>
        <v>0</v>
      </c>
      <c r="N54" s="43">
        <f t="shared" si="4"/>
        <v>0</v>
      </c>
      <c r="O54" s="54">
        <f t="shared" si="4"/>
        <v>1</v>
      </c>
      <c r="P54" s="43">
        <f t="shared" si="4"/>
        <v>0</v>
      </c>
      <c r="Q54" s="43"/>
      <c r="R54" s="43"/>
      <c r="S54" s="43"/>
      <c r="T54" s="43"/>
      <c r="U54" s="43"/>
      <c r="V54" s="43"/>
      <c r="W54" s="43"/>
      <c r="X54" s="43"/>
      <c r="Y54" s="43">
        <f t="shared" si="4"/>
        <v>0</v>
      </c>
      <c r="Z54" s="43">
        <f t="shared" si="4"/>
        <v>0</v>
      </c>
      <c r="AA54" s="43">
        <f t="shared" si="4"/>
        <v>0</v>
      </c>
      <c r="AB54" s="43">
        <f t="shared" si="4"/>
        <v>0</v>
      </c>
      <c r="AD54" s="9">
        <f>SUM(C54:AB54)+SUM('[1]Arrest 25 - 59'!C51:I51)+SUM('[1]Arrest 18 - 24'!C51:I51)+SUM('[1]Arrest - under 18'!C51:H51)</f>
        <v>1</v>
      </c>
    </row>
    <row r="55" spans="1:30" x14ac:dyDescent="0.25">
      <c r="A55" s="41"/>
      <c r="B55" s="46" t="s">
        <v>6</v>
      </c>
      <c r="C55" s="43">
        <f>C47+C49+C51+C53</f>
        <v>0</v>
      </c>
      <c r="D55" s="43"/>
      <c r="E55" s="43"/>
      <c r="F55" s="43"/>
      <c r="G55" s="43"/>
      <c r="H55" s="43"/>
      <c r="I55" s="43"/>
      <c r="J55" s="43"/>
      <c r="K55" s="43"/>
      <c r="L55" s="43">
        <f t="shared" si="4"/>
        <v>0</v>
      </c>
      <c r="M55" s="43">
        <f t="shared" si="4"/>
        <v>0</v>
      </c>
      <c r="N55" s="43">
        <f t="shared" si="4"/>
        <v>0</v>
      </c>
      <c r="O55" s="54">
        <f t="shared" si="4"/>
        <v>1</v>
      </c>
      <c r="P55" s="43">
        <f t="shared" si="4"/>
        <v>0</v>
      </c>
      <c r="Q55" s="43"/>
      <c r="R55" s="43"/>
      <c r="S55" s="43"/>
      <c r="T55" s="43"/>
      <c r="U55" s="43"/>
      <c r="V55" s="43"/>
      <c r="W55" s="43"/>
      <c r="X55" s="43"/>
      <c r="Y55" s="43">
        <f t="shared" si="4"/>
        <v>0</v>
      </c>
      <c r="Z55" s="43">
        <f t="shared" si="4"/>
        <v>0</v>
      </c>
      <c r="AA55" s="43">
        <f t="shared" si="4"/>
        <v>0</v>
      </c>
      <c r="AB55" s="43">
        <f t="shared" si="4"/>
        <v>0</v>
      </c>
      <c r="AD55" s="9">
        <f>SUM(C55:AB55)+SUM('[1]Arrest 25 - 59'!C52:I52)+SUM('[1]Arrest 18 - 24'!C52:I52)+SUM('[1]Arrest - under 18'!C52:H52)</f>
        <v>1</v>
      </c>
    </row>
    <row r="56" spans="1:30" x14ac:dyDescent="0.25">
      <c r="A56" s="44"/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</row>
    <row r="57" spans="1:30" x14ac:dyDescent="0.25">
      <c r="A57" s="49" t="s">
        <v>31</v>
      </c>
      <c r="B57" s="50"/>
      <c r="C57" s="51" t="s">
        <v>1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 t="s">
        <v>2</v>
      </c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D57" s="9" t="s">
        <v>3</v>
      </c>
    </row>
    <row r="58" spans="1:30" s="10" customFormat="1" x14ac:dyDescent="0.25">
      <c r="A58" s="5"/>
      <c r="B58" s="6"/>
      <c r="C58" s="7" t="s">
        <v>66</v>
      </c>
      <c r="D58" s="7" t="s">
        <v>67</v>
      </c>
      <c r="E58" s="7" t="s">
        <v>68</v>
      </c>
      <c r="F58" s="7" t="s">
        <v>69</v>
      </c>
      <c r="G58" s="7" t="s">
        <v>68</v>
      </c>
      <c r="H58" s="7" t="s">
        <v>66</v>
      </c>
      <c r="I58" s="7" t="s">
        <v>66</v>
      </c>
      <c r="J58" s="7" t="s">
        <v>69</v>
      </c>
      <c r="K58" s="7" t="s">
        <v>70</v>
      </c>
      <c r="L58" s="7" t="s">
        <v>71</v>
      </c>
      <c r="M58" s="7" t="s">
        <v>72</v>
      </c>
      <c r="N58" s="7" t="s">
        <v>73</v>
      </c>
      <c r="O58" s="7" t="s">
        <v>74</v>
      </c>
      <c r="P58" s="7" t="s">
        <v>66</v>
      </c>
      <c r="Q58" s="7" t="s">
        <v>67</v>
      </c>
      <c r="R58" s="7" t="s">
        <v>68</v>
      </c>
      <c r="S58" s="7" t="s">
        <v>69</v>
      </c>
      <c r="T58" s="7" t="s">
        <v>68</v>
      </c>
      <c r="U58" s="7" t="s">
        <v>66</v>
      </c>
      <c r="V58" s="7" t="s">
        <v>66</v>
      </c>
      <c r="W58" s="7" t="s">
        <v>69</v>
      </c>
      <c r="X58" s="7" t="s">
        <v>70</v>
      </c>
      <c r="Y58" s="7" t="s">
        <v>71</v>
      </c>
      <c r="Z58" s="7" t="s">
        <v>72</v>
      </c>
      <c r="AA58" s="7" t="s">
        <v>73</v>
      </c>
      <c r="AB58" s="7" t="s">
        <v>74</v>
      </c>
      <c r="AC58" s="8"/>
      <c r="AD58" s="9"/>
    </row>
    <row r="59" spans="1:30" s="10" customFormat="1" ht="15.75" thickBot="1" x14ac:dyDescent="0.3">
      <c r="A59" s="41" t="s">
        <v>32</v>
      </c>
      <c r="B59" s="52"/>
      <c r="C59" s="8">
        <f>SUM(C60:C67)</f>
        <v>0</v>
      </c>
      <c r="D59" s="8">
        <f t="shared" ref="D59:AB59" si="5">SUM(D60:D67)</f>
        <v>0</v>
      </c>
      <c r="E59" s="8">
        <f t="shared" si="5"/>
        <v>0</v>
      </c>
      <c r="F59" s="8">
        <f t="shared" si="5"/>
        <v>0</v>
      </c>
      <c r="G59" s="8">
        <f t="shared" si="5"/>
        <v>0</v>
      </c>
      <c r="H59" s="8">
        <f t="shared" si="5"/>
        <v>0</v>
      </c>
      <c r="I59" s="8">
        <f t="shared" si="5"/>
        <v>0</v>
      </c>
      <c r="J59" s="8">
        <f t="shared" si="5"/>
        <v>0</v>
      </c>
      <c r="K59" s="8">
        <f t="shared" si="5"/>
        <v>0</v>
      </c>
      <c r="L59" s="8">
        <f t="shared" si="5"/>
        <v>0</v>
      </c>
      <c r="M59" s="8">
        <f t="shared" si="5"/>
        <v>0</v>
      </c>
      <c r="N59" s="8">
        <f t="shared" si="5"/>
        <v>0</v>
      </c>
      <c r="O59" s="54">
        <f t="shared" si="5"/>
        <v>0</v>
      </c>
      <c r="P59" s="8">
        <f t="shared" si="5"/>
        <v>0</v>
      </c>
      <c r="Q59" s="8">
        <f t="shared" si="5"/>
        <v>0</v>
      </c>
      <c r="R59" s="8">
        <f t="shared" si="5"/>
        <v>0</v>
      </c>
      <c r="S59" s="8">
        <f t="shared" si="5"/>
        <v>0</v>
      </c>
      <c r="T59" s="8">
        <f t="shared" si="5"/>
        <v>0</v>
      </c>
      <c r="U59" s="8">
        <f t="shared" si="5"/>
        <v>0</v>
      </c>
      <c r="V59" s="8">
        <f t="shared" si="5"/>
        <v>0</v>
      </c>
      <c r="W59" s="8">
        <f t="shared" si="5"/>
        <v>0</v>
      </c>
      <c r="X59" s="8">
        <f t="shared" si="5"/>
        <v>0</v>
      </c>
      <c r="Y59" s="8">
        <f t="shared" si="5"/>
        <v>0</v>
      </c>
      <c r="Z59" s="8">
        <f t="shared" si="5"/>
        <v>0</v>
      </c>
      <c r="AA59" s="8">
        <f t="shared" si="5"/>
        <v>0</v>
      </c>
      <c r="AB59" s="8">
        <f t="shared" si="5"/>
        <v>0</v>
      </c>
      <c r="AC59" s="8"/>
      <c r="AD59" s="9">
        <f>SUM(C59:AB59)+SUM('[1]Arrest 25 - 59'!C55:I55)+SUM('[1]Arrest 18 - 24'!C55:I55)+SUM('[1]Arrest - under 18'!C55:H55)</f>
        <v>0</v>
      </c>
    </row>
    <row r="60" spans="1:30" s="36" customFormat="1" ht="30.75" thickTop="1" x14ac:dyDescent="0.25">
      <c r="A60" s="11" t="s">
        <v>33</v>
      </c>
      <c r="B60" s="34" t="s">
        <v>5</v>
      </c>
      <c r="C60" s="13">
        <f>'[2]Monthly Arrest - 60+'!C60</f>
        <v>0</v>
      </c>
      <c r="D60" s="13">
        <f>'[2]Monthly Arrest - 60+'!D60</f>
        <v>0</v>
      </c>
      <c r="E60" s="13">
        <f>'[2]Monthly Arrest - 60+'!E60</f>
        <v>0</v>
      </c>
      <c r="F60" s="13">
        <f>'[2]Monthly Arrest - 60+'!F60</f>
        <v>0</v>
      </c>
      <c r="G60" s="13">
        <f>'[2]Monthly Arrest - 60+'!G60</f>
        <v>0</v>
      </c>
      <c r="H60" s="13">
        <f>'[2]Monthly Arrest - 60+'!H60</f>
        <v>0</v>
      </c>
      <c r="I60" s="13">
        <f>'[2]Monthly Arrest - 60+'!I60</f>
        <v>0</v>
      </c>
      <c r="J60" s="13">
        <f>'[2]Monthly Arrest - 60+'!J60</f>
        <v>0</v>
      </c>
      <c r="K60" s="13">
        <f>'[2]Monthly Arrest - 60+'!K60</f>
        <v>0</v>
      </c>
      <c r="L60" s="13">
        <f>'[2]Monthly Arrest - 60+'!L60</f>
        <v>0</v>
      </c>
      <c r="M60" s="13">
        <f>'[2]Monthly Arrest - 60+'!M60</f>
        <v>0</v>
      </c>
      <c r="N60" s="13">
        <f>'[2]Monthly Arrest - 60+'!N60</f>
        <v>0</v>
      </c>
      <c r="O60" s="14">
        <f>'[2]Monthly Arrest - 60+'!O60</f>
        <v>0</v>
      </c>
      <c r="P60" s="13">
        <f>'[2]Monthly Arrest - 60+'!P60</f>
        <v>0</v>
      </c>
      <c r="Q60" s="13">
        <f>'[2]Monthly Arrest - 60+'!Q60</f>
        <v>0</v>
      </c>
      <c r="R60" s="13">
        <f>'[2]Monthly Arrest - 60+'!R60</f>
        <v>0</v>
      </c>
      <c r="S60" s="13">
        <f>'[2]Monthly Arrest - 60+'!S60</f>
        <v>0</v>
      </c>
      <c r="T60" s="13">
        <f>'[2]Monthly Arrest - 60+'!T60</f>
        <v>0</v>
      </c>
      <c r="U60" s="13">
        <f>'[2]Monthly Arrest - 60+'!U60</f>
        <v>0</v>
      </c>
      <c r="V60" s="13">
        <f>'[2]Monthly Arrest - 60+'!V60</f>
        <v>0</v>
      </c>
      <c r="W60" s="13">
        <f>'[2]Monthly Arrest - 60+'!W60</f>
        <v>0</v>
      </c>
      <c r="X60" s="13">
        <f>'[2]Monthly Arrest - 60+'!X60</f>
        <v>0</v>
      </c>
      <c r="Y60" s="13">
        <f>'[2]Monthly Arrest - 60+'!Y60</f>
        <v>0</v>
      </c>
      <c r="Z60" s="13">
        <f>'[2]Monthly Arrest - 60+'!Z60</f>
        <v>0</v>
      </c>
      <c r="AA60" s="13">
        <f>'[2]Monthly Arrest - 60+'!AA60</f>
        <v>0</v>
      </c>
      <c r="AB60" s="14">
        <f>'[2]Monthly Arrest - 60+'!AB60</f>
        <v>0</v>
      </c>
      <c r="AC60" s="35"/>
      <c r="AD60" s="15">
        <f>SUM(C60:AB60)+SUM('[1]Arrest 25 - 59'!C56:I56)+SUM('[1]Arrest 18 - 24'!C56:I56)+SUM('[1]Arrest - under 18'!C56:H56)</f>
        <v>0</v>
      </c>
    </row>
    <row r="61" spans="1:30" s="36" customFormat="1" x14ac:dyDescent="0.25">
      <c r="A61" s="16"/>
      <c r="B61" s="38" t="s">
        <v>6</v>
      </c>
      <c r="C61" s="18">
        <f>'[2]Monthly Arrest - 60+'!C61</f>
        <v>0</v>
      </c>
      <c r="D61" s="18">
        <f>'[2]Monthly Arrest - 60+'!D61</f>
        <v>0</v>
      </c>
      <c r="E61" s="18">
        <f>'[2]Monthly Arrest - 60+'!E61</f>
        <v>0</v>
      </c>
      <c r="F61" s="18">
        <f>'[2]Monthly Arrest - 60+'!F61</f>
        <v>0</v>
      </c>
      <c r="G61" s="18">
        <f>'[2]Monthly Arrest - 60+'!G61</f>
        <v>0</v>
      </c>
      <c r="H61" s="18">
        <f>'[2]Monthly Arrest - 60+'!H61</f>
        <v>0</v>
      </c>
      <c r="I61" s="18">
        <f>'[2]Monthly Arrest - 60+'!I61</f>
        <v>0</v>
      </c>
      <c r="J61" s="18">
        <f>'[2]Monthly Arrest - 60+'!J61</f>
        <v>0</v>
      </c>
      <c r="K61" s="18">
        <f>'[2]Monthly Arrest - 60+'!K61</f>
        <v>0</v>
      </c>
      <c r="L61" s="18">
        <f>'[2]Monthly Arrest - 60+'!L61</f>
        <v>0</v>
      </c>
      <c r="M61" s="18">
        <f>'[2]Monthly Arrest - 60+'!M61</f>
        <v>0</v>
      </c>
      <c r="N61" s="18">
        <f>'[2]Monthly Arrest - 60+'!N61</f>
        <v>0</v>
      </c>
      <c r="O61" s="19">
        <f>'[2]Monthly Arrest - 60+'!O61</f>
        <v>0</v>
      </c>
      <c r="P61" s="18">
        <f>'[2]Monthly Arrest - 60+'!P61</f>
        <v>0</v>
      </c>
      <c r="Q61" s="18">
        <f>'[2]Monthly Arrest - 60+'!Q61</f>
        <v>0</v>
      </c>
      <c r="R61" s="18">
        <f>'[2]Monthly Arrest - 60+'!R61</f>
        <v>0</v>
      </c>
      <c r="S61" s="18">
        <f>'[2]Monthly Arrest - 60+'!S61</f>
        <v>0</v>
      </c>
      <c r="T61" s="18">
        <f>'[2]Monthly Arrest - 60+'!T61</f>
        <v>0</v>
      </c>
      <c r="U61" s="18">
        <f>'[2]Monthly Arrest - 60+'!U61</f>
        <v>0</v>
      </c>
      <c r="V61" s="18">
        <f>'[2]Monthly Arrest - 60+'!V61</f>
        <v>0</v>
      </c>
      <c r="W61" s="18">
        <f>'[2]Monthly Arrest - 60+'!W61</f>
        <v>0</v>
      </c>
      <c r="X61" s="18">
        <f>'[2]Monthly Arrest - 60+'!X61</f>
        <v>0</v>
      </c>
      <c r="Y61" s="18">
        <f>'[2]Monthly Arrest - 60+'!Y61</f>
        <v>0</v>
      </c>
      <c r="Z61" s="18">
        <f>'[2]Monthly Arrest - 60+'!Z61</f>
        <v>0</v>
      </c>
      <c r="AA61" s="18">
        <f>'[2]Monthly Arrest - 60+'!AA61</f>
        <v>0</v>
      </c>
      <c r="AB61" s="19">
        <f>'[2]Monthly Arrest - 60+'!AB61</f>
        <v>0</v>
      </c>
      <c r="AC61" s="35"/>
      <c r="AD61" s="20">
        <f>SUM(C61:AB61)+SUM('[1]Arrest 25 - 59'!C57:I57)+SUM('[1]Arrest 18 - 24'!C57:I57)+SUM('[1]Arrest - under 18'!C57:H57)</f>
        <v>0</v>
      </c>
    </row>
    <row r="62" spans="1:30" s="36" customFormat="1" x14ac:dyDescent="0.25">
      <c r="A62" s="21" t="s">
        <v>34</v>
      </c>
      <c r="B62" s="39" t="s">
        <v>5</v>
      </c>
      <c r="C62" s="23">
        <f>'[2]Monthly Arrest - 60+'!C62</f>
        <v>0</v>
      </c>
      <c r="D62" s="23">
        <f>'[2]Monthly Arrest - 60+'!D62</f>
        <v>0</v>
      </c>
      <c r="E62" s="23">
        <f>'[2]Monthly Arrest - 60+'!E62</f>
        <v>0</v>
      </c>
      <c r="F62" s="23">
        <f>'[2]Monthly Arrest - 60+'!F62</f>
        <v>0</v>
      </c>
      <c r="G62" s="23">
        <f>'[2]Monthly Arrest - 60+'!G62</f>
        <v>0</v>
      </c>
      <c r="H62" s="23">
        <f>'[2]Monthly Arrest - 60+'!H62</f>
        <v>0</v>
      </c>
      <c r="I62" s="23">
        <f>'[2]Monthly Arrest - 60+'!I62</f>
        <v>0</v>
      </c>
      <c r="J62" s="23">
        <f>'[2]Monthly Arrest - 60+'!J62</f>
        <v>0</v>
      </c>
      <c r="K62" s="23">
        <f>'[2]Monthly Arrest - 60+'!K62</f>
        <v>0</v>
      </c>
      <c r="L62" s="23">
        <f>'[2]Monthly Arrest - 60+'!L62</f>
        <v>0</v>
      </c>
      <c r="M62" s="23">
        <f>'[2]Monthly Arrest - 60+'!M62</f>
        <v>0</v>
      </c>
      <c r="N62" s="23">
        <f>'[2]Monthly Arrest - 60+'!N62</f>
        <v>0</v>
      </c>
      <c r="O62" s="24">
        <f>'[2]Monthly Arrest - 60+'!O62</f>
        <v>0</v>
      </c>
      <c r="P62" s="23">
        <f>'[2]Monthly Arrest - 60+'!P62</f>
        <v>0</v>
      </c>
      <c r="Q62" s="23">
        <f>'[2]Monthly Arrest - 60+'!Q62</f>
        <v>0</v>
      </c>
      <c r="R62" s="23">
        <f>'[2]Monthly Arrest - 60+'!R62</f>
        <v>0</v>
      </c>
      <c r="S62" s="23">
        <f>'[2]Monthly Arrest - 60+'!S62</f>
        <v>0</v>
      </c>
      <c r="T62" s="23">
        <f>'[2]Monthly Arrest - 60+'!T62</f>
        <v>0</v>
      </c>
      <c r="U62" s="23">
        <f>'[2]Monthly Arrest - 60+'!U62</f>
        <v>0</v>
      </c>
      <c r="V62" s="23">
        <f>'[2]Monthly Arrest - 60+'!V62</f>
        <v>0</v>
      </c>
      <c r="W62" s="23">
        <f>'[2]Monthly Arrest - 60+'!W62</f>
        <v>0</v>
      </c>
      <c r="X62" s="23">
        <f>'[2]Monthly Arrest - 60+'!X62</f>
        <v>0</v>
      </c>
      <c r="Y62" s="23">
        <f>'[2]Monthly Arrest - 60+'!Y62</f>
        <v>0</v>
      </c>
      <c r="Z62" s="23">
        <f>'[2]Monthly Arrest - 60+'!Z62</f>
        <v>0</v>
      </c>
      <c r="AA62" s="23">
        <f>'[2]Monthly Arrest - 60+'!AA62</f>
        <v>0</v>
      </c>
      <c r="AB62" s="24">
        <f>'[2]Monthly Arrest - 60+'!AB62</f>
        <v>0</v>
      </c>
      <c r="AC62" s="35"/>
      <c r="AD62" s="20">
        <f>SUM(C62:AB62)+SUM('[1]Arrest 25 - 59'!C58:I58)+SUM('[1]Arrest 18 - 24'!C58:I58)+SUM('[1]Arrest - under 18'!C58:H58)</f>
        <v>0</v>
      </c>
    </row>
    <row r="63" spans="1:30" s="36" customFormat="1" x14ac:dyDescent="0.25">
      <c r="A63" s="16"/>
      <c r="B63" s="38" t="s">
        <v>6</v>
      </c>
      <c r="C63" s="18">
        <f>'[2]Monthly Arrest - 60+'!C63</f>
        <v>0</v>
      </c>
      <c r="D63" s="18">
        <f>'[2]Monthly Arrest - 60+'!D63</f>
        <v>0</v>
      </c>
      <c r="E63" s="18">
        <f>'[2]Monthly Arrest - 60+'!E63</f>
        <v>0</v>
      </c>
      <c r="F63" s="18">
        <f>'[2]Monthly Arrest - 60+'!F63</f>
        <v>0</v>
      </c>
      <c r="G63" s="18">
        <f>'[2]Monthly Arrest - 60+'!G63</f>
        <v>0</v>
      </c>
      <c r="H63" s="18">
        <f>'[2]Monthly Arrest - 60+'!H63</f>
        <v>0</v>
      </c>
      <c r="I63" s="18">
        <f>'[2]Monthly Arrest - 60+'!I63</f>
        <v>0</v>
      </c>
      <c r="J63" s="18">
        <f>'[2]Monthly Arrest - 60+'!J63</f>
        <v>0</v>
      </c>
      <c r="K63" s="18">
        <f>'[2]Monthly Arrest - 60+'!K63</f>
        <v>0</v>
      </c>
      <c r="L63" s="18">
        <f>'[2]Monthly Arrest - 60+'!L63</f>
        <v>0</v>
      </c>
      <c r="M63" s="18">
        <f>'[2]Monthly Arrest - 60+'!M63</f>
        <v>0</v>
      </c>
      <c r="N63" s="18">
        <f>'[2]Monthly Arrest - 60+'!N63</f>
        <v>0</v>
      </c>
      <c r="O63" s="19">
        <f>'[2]Monthly Arrest - 60+'!O63</f>
        <v>0</v>
      </c>
      <c r="P63" s="18">
        <f>'[2]Monthly Arrest - 60+'!P63</f>
        <v>0</v>
      </c>
      <c r="Q63" s="18">
        <f>'[2]Monthly Arrest - 60+'!Q63</f>
        <v>0</v>
      </c>
      <c r="R63" s="18">
        <f>'[2]Monthly Arrest - 60+'!R63</f>
        <v>0</v>
      </c>
      <c r="S63" s="18">
        <f>'[2]Monthly Arrest - 60+'!S63</f>
        <v>0</v>
      </c>
      <c r="T63" s="18">
        <f>'[2]Monthly Arrest - 60+'!T63</f>
        <v>0</v>
      </c>
      <c r="U63" s="18">
        <f>'[2]Monthly Arrest - 60+'!U63</f>
        <v>0</v>
      </c>
      <c r="V63" s="18">
        <f>'[2]Monthly Arrest - 60+'!V63</f>
        <v>0</v>
      </c>
      <c r="W63" s="18">
        <f>'[2]Monthly Arrest - 60+'!W63</f>
        <v>0</v>
      </c>
      <c r="X63" s="18">
        <f>'[2]Monthly Arrest - 60+'!X63</f>
        <v>0</v>
      </c>
      <c r="Y63" s="18">
        <f>'[2]Monthly Arrest - 60+'!Y63</f>
        <v>0</v>
      </c>
      <c r="Z63" s="18">
        <f>'[2]Monthly Arrest - 60+'!Z63</f>
        <v>0</v>
      </c>
      <c r="AA63" s="18">
        <f>'[2]Monthly Arrest - 60+'!AA63</f>
        <v>0</v>
      </c>
      <c r="AB63" s="19">
        <f>'[2]Monthly Arrest - 60+'!AB63</f>
        <v>0</v>
      </c>
      <c r="AC63" s="35"/>
      <c r="AD63" s="20">
        <f>SUM(C63:AB63)+SUM('[1]Arrest 25 - 59'!C59:I59)+SUM('[1]Arrest 18 - 24'!C59:I59)+SUM('[1]Arrest - under 18'!C59:H59)</f>
        <v>0</v>
      </c>
    </row>
    <row r="64" spans="1:30" s="36" customFormat="1" ht="30" x14ac:dyDescent="0.25">
      <c r="A64" s="21" t="s">
        <v>35</v>
      </c>
      <c r="B64" s="39" t="s">
        <v>5</v>
      </c>
      <c r="C64" s="23">
        <f>'[2]Monthly Arrest - 60+'!C64</f>
        <v>0</v>
      </c>
      <c r="D64" s="23">
        <f>'[2]Monthly Arrest - 60+'!D64</f>
        <v>0</v>
      </c>
      <c r="E64" s="23">
        <f>'[2]Monthly Arrest - 60+'!E64</f>
        <v>0</v>
      </c>
      <c r="F64" s="23">
        <f>'[2]Monthly Arrest - 60+'!F64</f>
        <v>0</v>
      </c>
      <c r="G64" s="23">
        <f>'[2]Monthly Arrest - 60+'!G64</f>
        <v>0</v>
      </c>
      <c r="H64" s="23">
        <f>'[2]Monthly Arrest - 60+'!H64</f>
        <v>0</v>
      </c>
      <c r="I64" s="23">
        <f>'[2]Monthly Arrest - 60+'!I64</f>
        <v>0</v>
      </c>
      <c r="J64" s="23">
        <f>'[2]Monthly Arrest - 60+'!J64</f>
        <v>0</v>
      </c>
      <c r="K64" s="23">
        <f>'[2]Monthly Arrest - 60+'!K64</f>
        <v>0</v>
      </c>
      <c r="L64" s="23">
        <f>'[2]Monthly Arrest - 60+'!L64</f>
        <v>0</v>
      </c>
      <c r="M64" s="23">
        <f>'[2]Monthly Arrest - 60+'!M64</f>
        <v>0</v>
      </c>
      <c r="N64" s="23">
        <f>'[2]Monthly Arrest - 60+'!N64</f>
        <v>0</v>
      </c>
      <c r="O64" s="24">
        <f>'[2]Monthly Arrest - 60+'!O64</f>
        <v>0</v>
      </c>
      <c r="P64" s="23">
        <f>'[2]Monthly Arrest - 60+'!P64</f>
        <v>0</v>
      </c>
      <c r="Q64" s="23">
        <f>'[2]Monthly Arrest - 60+'!Q64</f>
        <v>0</v>
      </c>
      <c r="R64" s="23">
        <f>'[2]Monthly Arrest - 60+'!R64</f>
        <v>0</v>
      </c>
      <c r="S64" s="23">
        <f>'[2]Monthly Arrest - 60+'!S64</f>
        <v>0</v>
      </c>
      <c r="T64" s="23">
        <f>'[2]Monthly Arrest - 60+'!T64</f>
        <v>0</v>
      </c>
      <c r="U64" s="23">
        <f>'[2]Monthly Arrest - 60+'!U64</f>
        <v>0</v>
      </c>
      <c r="V64" s="23">
        <f>'[2]Monthly Arrest - 60+'!V64</f>
        <v>0</v>
      </c>
      <c r="W64" s="23">
        <f>'[2]Monthly Arrest - 60+'!W64</f>
        <v>0</v>
      </c>
      <c r="X64" s="23">
        <f>'[2]Monthly Arrest - 60+'!X64</f>
        <v>0</v>
      </c>
      <c r="Y64" s="23">
        <f>'[2]Monthly Arrest - 60+'!Y64</f>
        <v>0</v>
      </c>
      <c r="Z64" s="23">
        <f>'[2]Monthly Arrest - 60+'!Z64</f>
        <v>0</v>
      </c>
      <c r="AA64" s="23">
        <f>'[2]Monthly Arrest - 60+'!AA64</f>
        <v>0</v>
      </c>
      <c r="AB64" s="24">
        <f>'[2]Monthly Arrest - 60+'!AB64</f>
        <v>0</v>
      </c>
      <c r="AC64" s="35"/>
      <c r="AD64" s="20">
        <f>SUM(C64:AB64)+SUM('[1]Arrest 25 - 59'!C60:I60)+SUM('[1]Arrest 18 - 24'!C60:I60)+SUM('[1]Arrest - under 18'!C60:H60)</f>
        <v>0</v>
      </c>
    </row>
    <row r="65" spans="1:51" s="36" customFormat="1" x14ac:dyDescent="0.25">
      <c r="A65" s="16"/>
      <c r="B65" s="38" t="s">
        <v>6</v>
      </c>
      <c r="C65" s="18">
        <f>'[2]Monthly Arrest - 60+'!C65</f>
        <v>0</v>
      </c>
      <c r="D65" s="18">
        <f>'[2]Monthly Arrest - 60+'!D65</f>
        <v>0</v>
      </c>
      <c r="E65" s="18">
        <f>'[2]Monthly Arrest - 60+'!E65</f>
        <v>0</v>
      </c>
      <c r="F65" s="18">
        <f>'[2]Monthly Arrest - 60+'!F65</f>
        <v>0</v>
      </c>
      <c r="G65" s="18">
        <f>'[2]Monthly Arrest - 60+'!G65</f>
        <v>0</v>
      </c>
      <c r="H65" s="18">
        <f>'[2]Monthly Arrest - 60+'!H65</f>
        <v>0</v>
      </c>
      <c r="I65" s="18">
        <f>'[2]Monthly Arrest - 60+'!I65</f>
        <v>0</v>
      </c>
      <c r="J65" s="18">
        <f>'[2]Monthly Arrest - 60+'!J65</f>
        <v>0</v>
      </c>
      <c r="K65" s="18">
        <f>'[2]Monthly Arrest - 60+'!K65</f>
        <v>0</v>
      </c>
      <c r="L65" s="18">
        <f>'[2]Monthly Arrest - 60+'!L65</f>
        <v>0</v>
      </c>
      <c r="M65" s="18">
        <f>'[2]Monthly Arrest - 60+'!M65</f>
        <v>0</v>
      </c>
      <c r="N65" s="18">
        <f>'[2]Monthly Arrest - 60+'!N65</f>
        <v>0</v>
      </c>
      <c r="O65" s="19">
        <f>'[2]Monthly Arrest - 60+'!O65</f>
        <v>0</v>
      </c>
      <c r="P65" s="18">
        <f>'[2]Monthly Arrest - 60+'!P65</f>
        <v>0</v>
      </c>
      <c r="Q65" s="18">
        <f>'[2]Monthly Arrest - 60+'!Q65</f>
        <v>0</v>
      </c>
      <c r="R65" s="18">
        <f>'[2]Monthly Arrest - 60+'!R65</f>
        <v>0</v>
      </c>
      <c r="S65" s="18">
        <f>'[2]Monthly Arrest - 60+'!S65</f>
        <v>0</v>
      </c>
      <c r="T65" s="18">
        <f>'[2]Monthly Arrest - 60+'!T65</f>
        <v>0</v>
      </c>
      <c r="U65" s="18">
        <f>'[2]Monthly Arrest - 60+'!U65</f>
        <v>0</v>
      </c>
      <c r="V65" s="18">
        <f>'[2]Monthly Arrest - 60+'!V65</f>
        <v>0</v>
      </c>
      <c r="W65" s="18">
        <f>'[2]Monthly Arrest - 60+'!W65</f>
        <v>0</v>
      </c>
      <c r="X65" s="18">
        <f>'[2]Monthly Arrest - 60+'!X65</f>
        <v>0</v>
      </c>
      <c r="Y65" s="18">
        <f>'[2]Monthly Arrest - 60+'!Y65</f>
        <v>0</v>
      </c>
      <c r="Z65" s="18">
        <f>'[2]Monthly Arrest - 60+'!Z65</f>
        <v>0</v>
      </c>
      <c r="AA65" s="18">
        <f>'[2]Monthly Arrest - 60+'!AA65</f>
        <v>0</v>
      </c>
      <c r="AB65" s="19">
        <f>'[2]Monthly Arrest - 60+'!AB65</f>
        <v>0</v>
      </c>
      <c r="AC65" s="35"/>
      <c r="AD65" s="20">
        <f>SUM(C65:AB65)+SUM('[1]Arrest 25 - 59'!C61:I61)+SUM('[1]Arrest 18 - 24'!C61:I61)+SUM('[1]Arrest - under 18'!C61:H61)</f>
        <v>0</v>
      </c>
    </row>
    <row r="66" spans="1:51" s="36" customFormat="1" ht="30" x14ac:dyDescent="0.25">
      <c r="A66" s="21" t="s">
        <v>36</v>
      </c>
      <c r="B66" s="39" t="s">
        <v>5</v>
      </c>
      <c r="C66" s="23">
        <f>'[2]Monthly Arrest - 60+'!C66</f>
        <v>0</v>
      </c>
      <c r="D66" s="23">
        <f>'[2]Monthly Arrest - 60+'!D66</f>
        <v>0</v>
      </c>
      <c r="E66" s="23">
        <f>'[2]Monthly Arrest - 60+'!E66</f>
        <v>0</v>
      </c>
      <c r="F66" s="23">
        <f>'[2]Monthly Arrest - 60+'!F66</f>
        <v>0</v>
      </c>
      <c r="G66" s="23">
        <f>'[2]Monthly Arrest - 60+'!G66</f>
        <v>0</v>
      </c>
      <c r="H66" s="23">
        <f>'[2]Monthly Arrest - 60+'!H66</f>
        <v>0</v>
      </c>
      <c r="I66" s="23">
        <f>'[2]Monthly Arrest - 60+'!I66</f>
        <v>0</v>
      </c>
      <c r="J66" s="23">
        <f>'[2]Monthly Arrest - 60+'!J66</f>
        <v>0</v>
      </c>
      <c r="K66" s="23">
        <f>'[2]Monthly Arrest - 60+'!K66</f>
        <v>0</v>
      </c>
      <c r="L66" s="23">
        <f>'[2]Monthly Arrest - 60+'!L66</f>
        <v>0</v>
      </c>
      <c r="M66" s="23">
        <f>'[2]Monthly Arrest - 60+'!M66</f>
        <v>0</v>
      </c>
      <c r="N66" s="23">
        <f>'[2]Monthly Arrest - 60+'!N66</f>
        <v>0</v>
      </c>
      <c r="O66" s="24">
        <f>'[2]Monthly Arrest - 60+'!O66</f>
        <v>0</v>
      </c>
      <c r="P66" s="23">
        <f>'[2]Monthly Arrest - 60+'!P66</f>
        <v>0</v>
      </c>
      <c r="Q66" s="23">
        <f>'[2]Monthly Arrest - 60+'!Q66</f>
        <v>0</v>
      </c>
      <c r="R66" s="23">
        <f>'[2]Monthly Arrest - 60+'!R66</f>
        <v>0</v>
      </c>
      <c r="S66" s="23">
        <f>'[2]Monthly Arrest - 60+'!S66</f>
        <v>0</v>
      </c>
      <c r="T66" s="23">
        <f>'[2]Monthly Arrest - 60+'!T66</f>
        <v>0</v>
      </c>
      <c r="U66" s="23">
        <f>'[2]Monthly Arrest - 60+'!U66</f>
        <v>0</v>
      </c>
      <c r="V66" s="23">
        <f>'[2]Monthly Arrest - 60+'!V66</f>
        <v>0</v>
      </c>
      <c r="W66" s="23">
        <f>'[2]Monthly Arrest - 60+'!W66</f>
        <v>0</v>
      </c>
      <c r="X66" s="23">
        <f>'[2]Monthly Arrest - 60+'!X66</f>
        <v>0</v>
      </c>
      <c r="Y66" s="23">
        <f>'[2]Monthly Arrest - 60+'!Y66</f>
        <v>0</v>
      </c>
      <c r="Z66" s="23">
        <f>'[2]Monthly Arrest - 60+'!Z66</f>
        <v>0</v>
      </c>
      <c r="AA66" s="23">
        <f>'[2]Monthly Arrest - 60+'!AA66</f>
        <v>0</v>
      </c>
      <c r="AB66" s="24">
        <f>'[2]Monthly Arrest - 60+'!AB66</f>
        <v>0</v>
      </c>
      <c r="AC66" s="35"/>
      <c r="AD66" s="20">
        <f>SUM(C66:AB66)+SUM('[1]Arrest 25 - 59'!C62:I62)+SUM('[1]Arrest 18 - 24'!C62:I62)+SUM('[1]Arrest - under 18'!C62:H62)</f>
        <v>0</v>
      </c>
    </row>
    <row r="67" spans="1:51" s="36" customFormat="1" ht="15.75" thickBot="1" x14ac:dyDescent="0.3">
      <c r="A67" s="16"/>
      <c r="B67" s="38" t="s">
        <v>6</v>
      </c>
      <c r="C67" s="18">
        <f>'[2]Monthly Arrest - 60+'!C67</f>
        <v>0</v>
      </c>
      <c r="D67" s="18">
        <f>'[2]Monthly Arrest - 60+'!D67</f>
        <v>0</v>
      </c>
      <c r="E67" s="18">
        <f>'[2]Monthly Arrest - 60+'!E67</f>
        <v>0</v>
      </c>
      <c r="F67" s="18">
        <f>'[2]Monthly Arrest - 60+'!F67</f>
        <v>0</v>
      </c>
      <c r="G67" s="18">
        <f>'[2]Monthly Arrest - 60+'!G67</f>
        <v>0</v>
      </c>
      <c r="H67" s="18">
        <f>'[2]Monthly Arrest - 60+'!H67</f>
        <v>0</v>
      </c>
      <c r="I67" s="18">
        <f>'[2]Monthly Arrest - 60+'!I67</f>
        <v>0</v>
      </c>
      <c r="J67" s="18">
        <f>'[2]Monthly Arrest - 60+'!J67</f>
        <v>0</v>
      </c>
      <c r="K67" s="18">
        <f>'[2]Monthly Arrest - 60+'!K67</f>
        <v>0</v>
      </c>
      <c r="L67" s="18">
        <f>'[2]Monthly Arrest - 60+'!L67</f>
        <v>0</v>
      </c>
      <c r="M67" s="18">
        <f>'[2]Monthly Arrest - 60+'!M67</f>
        <v>0</v>
      </c>
      <c r="N67" s="18">
        <f>'[2]Monthly Arrest - 60+'!N67</f>
        <v>0</v>
      </c>
      <c r="O67" s="19">
        <f>'[2]Monthly Arrest - 60+'!O67</f>
        <v>0</v>
      </c>
      <c r="P67" s="18">
        <f>'[2]Monthly Arrest - 60+'!P67</f>
        <v>0</v>
      </c>
      <c r="Q67" s="18">
        <f>'[2]Monthly Arrest - 60+'!Q67</f>
        <v>0</v>
      </c>
      <c r="R67" s="18">
        <f>'[2]Monthly Arrest - 60+'!R67</f>
        <v>0</v>
      </c>
      <c r="S67" s="18">
        <f>'[2]Monthly Arrest - 60+'!S67</f>
        <v>0</v>
      </c>
      <c r="T67" s="18">
        <f>'[2]Monthly Arrest - 60+'!T67</f>
        <v>0</v>
      </c>
      <c r="U67" s="18">
        <f>'[2]Monthly Arrest - 60+'!U67</f>
        <v>0</v>
      </c>
      <c r="V67" s="18">
        <f>'[2]Monthly Arrest - 60+'!V67</f>
        <v>0</v>
      </c>
      <c r="W67" s="18">
        <f>'[2]Monthly Arrest - 60+'!W67</f>
        <v>0</v>
      </c>
      <c r="X67" s="18">
        <f>'[2]Monthly Arrest - 60+'!X67</f>
        <v>0</v>
      </c>
      <c r="Y67" s="18">
        <f>'[2]Monthly Arrest - 60+'!Y67</f>
        <v>0</v>
      </c>
      <c r="Z67" s="18">
        <f>'[2]Monthly Arrest - 60+'!Z67</f>
        <v>0</v>
      </c>
      <c r="AA67" s="18">
        <f>'[2]Monthly Arrest - 60+'!AA67</f>
        <v>0</v>
      </c>
      <c r="AB67" s="19">
        <f>'[2]Monthly Arrest - 60+'!AB67</f>
        <v>0</v>
      </c>
      <c r="AC67" s="35"/>
      <c r="AD67" s="29">
        <f>SUM(C67:AB67)+SUM('[1]Arrest 25 - 59'!C63:I63)+SUM('[1]Arrest 18 - 24'!C63:I63)+SUM('[1]Arrest - under 18'!C63:H63)</f>
        <v>0</v>
      </c>
    </row>
    <row r="68" spans="1:51" ht="16.5" thickTop="1" thickBot="1" x14ac:dyDescent="0.3">
      <c r="A68" s="53" t="s">
        <v>37</v>
      </c>
      <c r="B68" s="47"/>
      <c r="C68" s="43">
        <f>SUM(C69:C76)</f>
        <v>0</v>
      </c>
      <c r="D68" s="43">
        <f t="shared" ref="D68:AB68" si="6">SUM(D69:D76)</f>
        <v>0</v>
      </c>
      <c r="E68" s="43">
        <f t="shared" si="6"/>
        <v>0</v>
      </c>
      <c r="F68" s="43">
        <f t="shared" si="6"/>
        <v>1</v>
      </c>
      <c r="G68" s="43">
        <f t="shared" si="6"/>
        <v>0</v>
      </c>
      <c r="H68" s="43">
        <f t="shared" si="6"/>
        <v>0</v>
      </c>
      <c r="I68" s="43">
        <f t="shared" si="6"/>
        <v>0</v>
      </c>
      <c r="J68" s="43">
        <f t="shared" si="6"/>
        <v>0</v>
      </c>
      <c r="K68" s="43">
        <f t="shared" si="6"/>
        <v>0</v>
      </c>
      <c r="L68" s="43">
        <f t="shared" si="6"/>
        <v>0</v>
      </c>
      <c r="M68" s="43">
        <f t="shared" si="6"/>
        <v>0</v>
      </c>
      <c r="N68" s="43">
        <f t="shared" si="6"/>
        <v>0</v>
      </c>
      <c r="O68" s="54">
        <f t="shared" si="6"/>
        <v>1</v>
      </c>
      <c r="P68" s="43">
        <f t="shared" si="6"/>
        <v>0</v>
      </c>
      <c r="Q68" s="43">
        <f t="shared" si="6"/>
        <v>0</v>
      </c>
      <c r="R68" s="43">
        <f t="shared" si="6"/>
        <v>0</v>
      </c>
      <c r="S68" s="43">
        <f t="shared" si="6"/>
        <v>0</v>
      </c>
      <c r="T68" s="43">
        <f t="shared" si="6"/>
        <v>0</v>
      </c>
      <c r="U68" s="43">
        <f t="shared" si="6"/>
        <v>0</v>
      </c>
      <c r="V68" s="43">
        <f t="shared" si="6"/>
        <v>0</v>
      </c>
      <c r="W68" s="43">
        <f t="shared" si="6"/>
        <v>0</v>
      </c>
      <c r="X68" s="43">
        <f t="shared" si="6"/>
        <v>0</v>
      </c>
      <c r="Y68" s="43">
        <f t="shared" si="6"/>
        <v>0</v>
      </c>
      <c r="Z68" s="43">
        <f t="shared" si="6"/>
        <v>0</v>
      </c>
      <c r="AA68" s="43">
        <f t="shared" si="6"/>
        <v>0</v>
      </c>
      <c r="AB68" s="54">
        <f t="shared" si="6"/>
        <v>0</v>
      </c>
      <c r="AD68" s="9">
        <f>SUM(C68:AB68)+SUM('[1]Arrest 25 - 59'!C64:I64)+SUM('[1]Arrest 18 - 24'!C64:I64)+SUM('[1]Arrest - under 18'!C64:H64)</f>
        <v>2</v>
      </c>
    </row>
    <row r="69" spans="1:51" s="36" customFormat="1" ht="30.75" thickTop="1" x14ac:dyDescent="0.25">
      <c r="A69" s="21" t="s">
        <v>38</v>
      </c>
      <c r="B69" s="39" t="s">
        <v>5</v>
      </c>
      <c r="C69" s="23">
        <f>'[2]Monthly Arrest - 60+'!C69</f>
        <v>0</v>
      </c>
      <c r="D69" s="23">
        <f>'[2]Monthly Arrest - 60+'!D69</f>
        <v>0</v>
      </c>
      <c r="E69" s="23">
        <f>'[2]Monthly Arrest - 60+'!E69</f>
        <v>0</v>
      </c>
      <c r="F69" s="23">
        <f>'[2]Monthly Arrest - 60+'!F69</f>
        <v>0</v>
      </c>
      <c r="G69" s="23">
        <f>'[2]Monthly Arrest - 60+'!G69</f>
        <v>0</v>
      </c>
      <c r="H69" s="23">
        <f>'[2]Monthly Arrest - 60+'!H69</f>
        <v>0</v>
      </c>
      <c r="I69" s="23">
        <f>'[2]Monthly Arrest - 60+'!I69</f>
        <v>0</v>
      </c>
      <c r="J69" s="23">
        <f>'[2]Monthly Arrest - 60+'!J69</f>
        <v>0</v>
      </c>
      <c r="K69" s="23">
        <f>'[2]Monthly Arrest - 60+'!K69</f>
        <v>0</v>
      </c>
      <c r="L69" s="23">
        <f>'[2]Monthly Arrest - 60+'!L69</f>
        <v>0</v>
      </c>
      <c r="M69" s="23">
        <f>'[2]Monthly Arrest - 60+'!M69</f>
        <v>0</v>
      </c>
      <c r="N69" s="23">
        <f>'[2]Monthly Arrest - 60+'!N69</f>
        <v>0</v>
      </c>
      <c r="O69" s="24">
        <f>'[2]Monthly Arrest - 60+'!O69</f>
        <v>0</v>
      </c>
      <c r="P69" s="23">
        <f>'[2]Monthly Arrest - 60+'!P69</f>
        <v>0</v>
      </c>
      <c r="Q69" s="23">
        <f>'[2]Monthly Arrest - 60+'!Q69</f>
        <v>0</v>
      </c>
      <c r="R69" s="23">
        <f>'[2]Monthly Arrest - 60+'!R69</f>
        <v>0</v>
      </c>
      <c r="S69" s="23">
        <f>'[2]Monthly Arrest - 60+'!S69</f>
        <v>0</v>
      </c>
      <c r="T69" s="23">
        <f>'[2]Monthly Arrest - 60+'!T69</f>
        <v>0</v>
      </c>
      <c r="U69" s="23">
        <f>'[2]Monthly Arrest - 60+'!U69</f>
        <v>0</v>
      </c>
      <c r="V69" s="23">
        <f>'[2]Monthly Arrest - 60+'!V69</f>
        <v>0</v>
      </c>
      <c r="W69" s="23">
        <f>'[2]Monthly Arrest - 60+'!W69</f>
        <v>0</v>
      </c>
      <c r="X69" s="23">
        <f>'[2]Monthly Arrest - 60+'!X69</f>
        <v>0</v>
      </c>
      <c r="Y69" s="23">
        <f>'[2]Monthly Arrest - 60+'!Y69</f>
        <v>0</v>
      </c>
      <c r="Z69" s="23">
        <f>'[2]Monthly Arrest - 60+'!Z69</f>
        <v>0</v>
      </c>
      <c r="AA69" s="23">
        <f>'[2]Monthly Arrest - 60+'!AA69</f>
        <v>0</v>
      </c>
      <c r="AB69" s="24">
        <f>'[2]Monthly Arrest - 60+'!AB69</f>
        <v>0</v>
      </c>
      <c r="AC69" s="35"/>
      <c r="AD69" s="15">
        <f>SUM(C69:AB69)+SUM('[1]Arrest 25 - 59'!C65:I65)+SUM('[1]Arrest 18 - 24'!C65:I65)+SUM('[1]Arrest - under 18'!C65:H65)</f>
        <v>0</v>
      </c>
    </row>
    <row r="70" spans="1:51" s="36" customFormat="1" x14ac:dyDescent="0.25">
      <c r="A70" s="16"/>
      <c r="B70" s="38" t="s">
        <v>6</v>
      </c>
      <c r="C70" s="18">
        <f>'[2]Monthly Arrest - 60+'!C70</f>
        <v>0</v>
      </c>
      <c r="D70" s="18">
        <f>'[2]Monthly Arrest - 60+'!D70</f>
        <v>0</v>
      </c>
      <c r="E70" s="18">
        <f>'[2]Monthly Arrest - 60+'!E70</f>
        <v>0</v>
      </c>
      <c r="F70" s="18">
        <f>'[2]Monthly Arrest - 60+'!F70</f>
        <v>0</v>
      </c>
      <c r="G70" s="18">
        <f>'[2]Monthly Arrest - 60+'!G70</f>
        <v>0</v>
      </c>
      <c r="H70" s="18">
        <f>'[2]Monthly Arrest - 60+'!H70</f>
        <v>0</v>
      </c>
      <c r="I70" s="18">
        <f>'[2]Monthly Arrest - 60+'!I70</f>
        <v>0</v>
      </c>
      <c r="J70" s="18">
        <f>'[2]Monthly Arrest - 60+'!J70</f>
        <v>0</v>
      </c>
      <c r="K70" s="18">
        <f>'[2]Monthly Arrest - 60+'!K70</f>
        <v>0</v>
      </c>
      <c r="L70" s="18">
        <f>'[2]Monthly Arrest - 60+'!L70</f>
        <v>0</v>
      </c>
      <c r="M70" s="18">
        <f>'[2]Monthly Arrest - 60+'!M70</f>
        <v>0</v>
      </c>
      <c r="N70" s="18">
        <f>'[2]Monthly Arrest - 60+'!N70</f>
        <v>0</v>
      </c>
      <c r="O70" s="19">
        <f>'[2]Monthly Arrest - 60+'!O70</f>
        <v>0</v>
      </c>
      <c r="P70" s="18">
        <f>'[2]Monthly Arrest - 60+'!P70</f>
        <v>0</v>
      </c>
      <c r="Q70" s="18">
        <f>'[2]Monthly Arrest - 60+'!Q70</f>
        <v>0</v>
      </c>
      <c r="R70" s="18">
        <f>'[2]Monthly Arrest - 60+'!R70</f>
        <v>0</v>
      </c>
      <c r="S70" s="18">
        <f>'[2]Monthly Arrest - 60+'!S70</f>
        <v>0</v>
      </c>
      <c r="T70" s="18">
        <f>'[2]Monthly Arrest - 60+'!T70</f>
        <v>0</v>
      </c>
      <c r="U70" s="18">
        <f>'[2]Monthly Arrest - 60+'!U70</f>
        <v>0</v>
      </c>
      <c r="V70" s="18">
        <f>'[2]Monthly Arrest - 60+'!V70</f>
        <v>0</v>
      </c>
      <c r="W70" s="18">
        <f>'[2]Monthly Arrest - 60+'!W70</f>
        <v>0</v>
      </c>
      <c r="X70" s="18">
        <f>'[2]Monthly Arrest - 60+'!X70</f>
        <v>0</v>
      </c>
      <c r="Y70" s="18">
        <f>'[2]Monthly Arrest - 60+'!Y70</f>
        <v>0</v>
      </c>
      <c r="Z70" s="18">
        <f>'[2]Monthly Arrest - 60+'!Z70</f>
        <v>0</v>
      </c>
      <c r="AA70" s="18">
        <f>'[2]Monthly Arrest - 60+'!AA70</f>
        <v>0</v>
      </c>
      <c r="AB70" s="19">
        <f>'[2]Monthly Arrest - 60+'!AB70</f>
        <v>0</v>
      </c>
      <c r="AC70" s="35"/>
      <c r="AD70" s="20">
        <f>SUM(C70:AB70)+SUM('[1]Arrest 25 - 59'!C66:I66)+SUM('[1]Arrest 18 - 24'!C66:I66)+SUM('[1]Arrest - under 18'!C66:H66)</f>
        <v>0</v>
      </c>
    </row>
    <row r="71" spans="1:51" s="36" customFormat="1" x14ac:dyDescent="0.25">
      <c r="A71" s="21" t="s">
        <v>34</v>
      </c>
      <c r="B71" s="39" t="s">
        <v>5</v>
      </c>
      <c r="C71" s="23">
        <f>'[2]Monthly Arrest - 60+'!C71</f>
        <v>0</v>
      </c>
      <c r="D71" s="23">
        <f>'[2]Monthly Arrest - 60+'!D71</f>
        <v>0</v>
      </c>
      <c r="E71" s="23">
        <f>'[2]Monthly Arrest - 60+'!E71</f>
        <v>0</v>
      </c>
      <c r="F71" s="23">
        <f>'[2]Monthly Arrest - 60+'!F71</f>
        <v>0</v>
      </c>
      <c r="G71" s="23">
        <f>'[2]Monthly Arrest - 60+'!G71</f>
        <v>0</v>
      </c>
      <c r="H71" s="23">
        <f>'[2]Monthly Arrest - 60+'!H71</f>
        <v>0</v>
      </c>
      <c r="I71" s="23">
        <f>'[2]Monthly Arrest - 60+'!I71</f>
        <v>0</v>
      </c>
      <c r="J71" s="23">
        <f>'[2]Monthly Arrest - 60+'!J71</f>
        <v>0</v>
      </c>
      <c r="K71" s="23">
        <f>'[2]Monthly Arrest - 60+'!K71</f>
        <v>0</v>
      </c>
      <c r="L71" s="23">
        <f>'[2]Monthly Arrest - 60+'!L71</f>
        <v>0</v>
      </c>
      <c r="M71" s="23">
        <f>'[2]Monthly Arrest - 60+'!M71</f>
        <v>0</v>
      </c>
      <c r="N71" s="23">
        <f>'[2]Monthly Arrest - 60+'!N71</f>
        <v>0</v>
      </c>
      <c r="O71" s="24">
        <f>'[2]Monthly Arrest - 60+'!O71</f>
        <v>0</v>
      </c>
      <c r="P71" s="23">
        <f>'[2]Monthly Arrest - 60+'!P71</f>
        <v>0</v>
      </c>
      <c r="Q71" s="23">
        <f>'[2]Monthly Arrest - 60+'!Q71</f>
        <v>0</v>
      </c>
      <c r="R71" s="23">
        <f>'[2]Monthly Arrest - 60+'!R71</f>
        <v>0</v>
      </c>
      <c r="S71" s="23">
        <f>'[2]Monthly Arrest - 60+'!S71</f>
        <v>0</v>
      </c>
      <c r="T71" s="23">
        <f>'[2]Monthly Arrest - 60+'!T71</f>
        <v>0</v>
      </c>
      <c r="U71" s="23">
        <f>'[2]Monthly Arrest - 60+'!U71</f>
        <v>0</v>
      </c>
      <c r="V71" s="23">
        <f>'[2]Monthly Arrest - 60+'!V71</f>
        <v>0</v>
      </c>
      <c r="W71" s="23">
        <f>'[2]Monthly Arrest - 60+'!W71</f>
        <v>0</v>
      </c>
      <c r="X71" s="23">
        <f>'[2]Monthly Arrest - 60+'!X71</f>
        <v>0</v>
      </c>
      <c r="Y71" s="23">
        <f>'[2]Monthly Arrest - 60+'!Y71</f>
        <v>0</v>
      </c>
      <c r="Z71" s="23">
        <f>'[2]Monthly Arrest - 60+'!Z71</f>
        <v>0</v>
      </c>
      <c r="AA71" s="23">
        <f>'[2]Monthly Arrest - 60+'!AA71</f>
        <v>0</v>
      </c>
      <c r="AB71" s="24">
        <f>'[2]Monthly Arrest - 60+'!AB71</f>
        <v>0</v>
      </c>
      <c r="AC71" s="35"/>
      <c r="AD71" s="20">
        <f>SUM(C71:AB71)+SUM('[1]Arrest 25 - 59'!C67:I67)+SUM('[1]Arrest 18 - 24'!C67:I67)+SUM('[1]Arrest - under 18'!C67:H67)</f>
        <v>0</v>
      </c>
    </row>
    <row r="72" spans="1:51" s="36" customFormat="1" x14ac:dyDescent="0.25">
      <c r="A72" s="16"/>
      <c r="B72" s="38" t="s">
        <v>6</v>
      </c>
      <c r="C72" s="18">
        <f>'[2]Monthly Arrest - 60+'!C72</f>
        <v>0</v>
      </c>
      <c r="D72" s="18">
        <f>'[2]Monthly Arrest - 60+'!D72</f>
        <v>0</v>
      </c>
      <c r="E72" s="18">
        <f>'[2]Monthly Arrest - 60+'!E72</f>
        <v>0</v>
      </c>
      <c r="F72" s="18">
        <f>'[2]Monthly Arrest - 60+'!F72</f>
        <v>0</v>
      </c>
      <c r="G72" s="18">
        <f>'[2]Monthly Arrest - 60+'!G72</f>
        <v>0</v>
      </c>
      <c r="H72" s="18">
        <f>'[2]Monthly Arrest - 60+'!H72</f>
        <v>0</v>
      </c>
      <c r="I72" s="18">
        <f>'[2]Monthly Arrest - 60+'!I72</f>
        <v>0</v>
      </c>
      <c r="J72" s="18">
        <f>'[2]Monthly Arrest - 60+'!J72</f>
        <v>0</v>
      </c>
      <c r="K72" s="18">
        <f>'[2]Monthly Arrest - 60+'!K72</f>
        <v>0</v>
      </c>
      <c r="L72" s="18">
        <f>'[2]Monthly Arrest - 60+'!L72</f>
        <v>0</v>
      </c>
      <c r="M72" s="18">
        <f>'[2]Monthly Arrest - 60+'!M72</f>
        <v>0</v>
      </c>
      <c r="N72" s="18">
        <f>'[2]Monthly Arrest - 60+'!N72</f>
        <v>0</v>
      </c>
      <c r="O72" s="19">
        <f>'[2]Monthly Arrest - 60+'!O72</f>
        <v>0</v>
      </c>
      <c r="P72" s="18">
        <f>'[2]Monthly Arrest - 60+'!P72</f>
        <v>0</v>
      </c>
      <c r="Q72" s="18">
        <f>'[2]Monthly Arrest - 60+'!Q72</f>
        <v>0</v>
      </c>
      <c r="R72" s="18">
        <f>'[2]Monthly Arrest - 60+'!R72</f>
        <v>0</v>
      </c>
      <c r="S72" s="18">
        <f>'[2]Monthly Arrest - 60+'!S72</f>
        <v>0</v>
      </c>
      <c r="T72" s="18">
        <f>'[2]Monthly Arrest - 60+'!T72</f>
        <v>0</v>
      </c>
      <c r="U72" s="18">
        <f>'[2]Monthly Arrest - 60+'!U72</f>
        <v>0</v>
      </c>
      <c r="V72" s="18">
        <f>'[2]Monthly Arrest - 60+'!V72</f>
        <v>0</v>
      </c>
      <c r="W72" s="18">
        <f>'[2]Monthly Arrest - 60+'!W72</f>
        <v>0</v>
      </c>
      <c r="X72" s="18">
        <f>'[2]Monthly Arrest - 60+'!X72</f>
        <v>0</v>
      </c>
      <c r="Y72" s="18">
        <f>'[2]Monthly Arrest - 60+'!Y72</f>
        <v>0</v>
      </c>
      <c r="Z72" s="18">
        <f>'[2]Monthly Arrest - 60+'!Z72</f>
        <v>0</v>
      </c>
      <c r="AA72" s="18">
        <f>'[2]Monthly Arrest - 60+'!AA72</f>
        <v>0</v>
      </c>
      <c r="AB72" s="19">
        <f>'[2]Monthly Arrest - 60+'!AB72</f>
        <v>0</v>
      </c>
      <c r="AC72" s="35"/>
      <c r="AD72" s="20">
        <f>SUM(C72:AB72)+SUM('[1]Arrest 25 - 59'!C68:I68)+SUM('[1]Arrest 18 - 24'!C68:I68)+SUM('[1]Arrest - under 18'!C68:H68)</f>
        <v>0</v>
      </c>
    </row>
    <row r="73" spans="1:51" s="36" customFormat="1" ht="30" x14ac:dyDescent="0.25">
      <c r="A73" s="21" t="s">
        <v>39</v>
      </c>
      <c r="B73" s="39" t="s">
        <v>5</v>
      </c>
      <c r="C73" s="23">
        <f>'[2]Monthly Arrest - 60+'!C73</f>
        <v>0</v>
      </c>
      <c r="D73" s="23">
        <f>'[2]Monthly Arrest - 60+'!D73</f>
        <v>0</v>
      </c>
      <c r="E73" s="23">
        <f>'[2]Monthly Arrest - 60+'!E73</f>
        <v>0</v>
      </c>
      <c r="F73" s="23">
        <f>'[2]Monthly Arrest - 60+'!F73</f>
        <v>1</v>
      </c>
      <c r="G73" s="23">
        <f>'[2]Monthly Arrest - 60+'!G73</f>
        <v>0</v>
      </c>
      <c r="H73" s="23">
        <f>'[2]Monthly Arrest - 60+'!H73</f>
        <v>0</v>
      </c>
      <c r="I73" s="23">
        <f>'[2]Monthly Arrest - 60+'!I73</f>
        <v>0</v>
      </c>
      <c r="J73" s="23">
        <f>'[2]Monthly Arrest - 60+'!J73</f>
        <v>0</v>
      </c>
      <c r="K73" s="23">
        <f>'[2]Monthly Arrest - 60+'!K73</f>
        <v>0</v>
      </c>
      <c r="L73" s="23">
        <f>'[2]Monthly Arrest - 60+'!L73</f>
        <v>0</v>
      </c>
      <c r="M73" s="23">
        <f>'[2]Monthly Arrest - 60+'!M73</f>
        <v>0</v>
      </c>
      <c r="N73" s="23">
        <f>'[2]Monthly Arrest - 60+'!N73</f>
        <v>0</v>
      </c>
      <c r="O73" s="24">
        <f>'[2]Monthly Arrest - 60+'!O73</f>
        <v>1</v>
      </c>
      <c r="P73" s="23">
        <f>'[2]Monthly Arrest - 60+'!P73</f>
        <v>0</v>
      </c>
      <c r="Q73" s="23">
        <f>'[2]Monthly Arrest - 60+'!Q73</f>
        <v>0</v>
      </c>
      <c r="R73" s="23">
        <f>'[2]Monthly Arrest - 60+'!R73</f>
        <v>0</v>
      </c>
      <c r="S73" s="23">
        <f>'[2]Monthly Arrest - 60+'!S73</f>
        <v>0</v>
      </c>
      <c r="T73" s="23">
        <f>'[2]Monthly Arrest - 60+'!T73</f>
        <v>0</v>
      </c>
      <c r="U73" s="23">
        <f>'[2]Monthly Arrest - 60+'!U73</f>
        <v>0</v>
      </c>
      <c r="V73" s="23">
        <f>'[2]Monthly Arrest - 60+'!V73</f>
        <v>0</v>
      </c>
      <c r="W73" s="23">
        <f>'[2]Monthly Arrest - 60+'!W73</f>
        <v>0</v>
      </c>
      <c r="X73" s="23">
        <f>'[2]Monthly Arrest - 60+'!X73</f>
        <v>0</v>
      </c>
      <c r="Y73" s="23">
        <f>'[2]Monthly Arrest - 60+'!Y73</f>
        <v>0</v>
      </c>
      <c r="Z73" s="23">
        <f>'[2]Monthly Arrest - 60+'!Z73</f>
        <v>0</v>
      </c>
      <c r="AA73" s="23">
        <f>'[2]Monthly Arrest - 60+'!AA73</f>
        <v>0</v>
      </c>
      <c r="AB73" s="24">
        <f>'[2]Monthly Arrest - 60+'!AB73</f>
        <v>0</v>
      </c>
      <c r="AC73" s="35"/>
      <c r="AD73" s="20">
        <f>SUM(C73:AB73)+SUM('[1]Arrest 25 - 59'!C69:I69)+SUM('[1]Arrest 18 - 24'!C69:I69)+SUM('[1]Arrest - under 18'!C69:H69)</f>
        <v>2</v>
      </c>
    </row>
    <row r="74" spans="1:51" s="36" customFormat="1" x14ac:dyDescent="0.25">
      <c r="A74" s="16"/>
      <c r="B74" s="38" t="s">
        <v>6</v>
      </c>
      <c r="C74" s="18">
        <f>'[2]Monthly Arrest - 60+'!C74</f>
        <v>0</v>
      </c>
      <c r="D74" s="18">
        <f>'[2]Monthly Arrest - 60+'!D74</f>
        <v>0</v>
      </c>
      <c r="E74" s="18">
        <f>'[2]Monthly Arrest - 60+'!E74</f>
        <v>0</v>
      </c>
      <c r="F74" s="18">
        <f>'[2]Monthly Arrest - 60+'!F74</f>
        <v>0</v>
      </c>
      <c r="G74" s="18">
        <f>'[2]Monthly Arrest - 60+'!G74</f>
        <v>0</v>
      </c>
      <c r="H74" s="18">
        <f>'[2]Monthly Arrest - 60+'!H74</f>
        <v>0</v>
      </c>
      <c r="I74" s="18">
        <f>'[2]Monthly Arrest - 60+'!I74</f>
        <v>0</v>
      </c>
      <c r="J74" s="18">
        <f>'[2]Monthly Arrest - 60+'!J74</f>
        <v>0</v>
      </c>
      <c r="K74" s="18">
        <f>'[2]Monthly Arrest - 60+'!K74</f>
        <v>0</v>
      </c>
      <c r="L74" s="18">
        <f>'[2]Monthly Arrest - 60+'!L74</f>
        <v>0</v>
      </c>
      <c r="M74" s="18">
        <f>'[2]Monthly Arrest - 60+'!M74</f>
        <v>0</v>
      </c>
      <c r="N74" s="18">
        <f>'[2]Monthly Arrest - 60+'!N74</f>
        <v>0</v>
      </c>
      <c r="O74" s="19">
        <f>'[2]Monthly Arrest - 60+'!O74</f>
        <v>0</v>
      </c>
      <c r="P74" s="18">
        <f>'[2]Monthly Arrest - 60+'!P74</f>
        <v>0</v>
      </c>
      <c r="Q74" s="18">
        <f>'[2]Monthly Arrest - 60+'!Q74</f>
        <v>0</v>
      </c>
      <c r="R74" s="18">
        <f>'[2]Monthly Arrest - 60+'!R74</f>
        <v>0</v>
      </c>
      <c r="S74" s="18">
        <f>'[2]Monthly Arrest - 60+'!S74</f>
        <v>0</v>
      </c>
      <c r="T74" s="18">
        <f>'[2]Monthly Arrest - 60+'!T74</f>
        <v>0</v>
      </c>
      <c r="U74" s="18">
        <f>'[2]Monthly Arrest - 60+'!U74</f>
        <v>0</v>
      </c>
      <c r="V74" s="18">
        <f>'[2]Monthly Arrest - 60+'!V74</f>
        <v>0</v>
      </c>
      <c r="W74" s="18">
        <f>'[2]Monthly Arrest - 60+'!W74</f>
        <v>0</v>
      </c>
      <c r="X74" s="18">
        <f>'[2]Monthly Arrest - 60+'!X74</f>
        <v>0</v>
      </c>
      <c r="Y74" s="18">
        <f>'[2]Monthly Arrest - 60+'!Y74</f>
        <v>0</v>
      </c>
      <c r="Z74" s="18">
        <f>'[2]Monthly Arrest - 60+'!Z74</f>
        <v>0</v>
      </c>
      <c r="AA74" s="18">
        <f>'[2]Monthly Arrest - 60+'!AA74</f>
        <v>0</v>
      </c>
      <c r="AB74" s="19">
        <f>'[2]Monthly Arrest - 60+'!AB74</f>
        <v>0</v>
      </c>
      <c r="AC74" s="35"/>
      <c r="AD74" s="20">
        <f>SUM(C74:AB74)+SUM('[1]Arrest 25 - 59'!C70:I70)+SUM('[1]Arrest 18 - 24'!C70:I70)+SUM('[1]Arrest - under 18'!C70:H70)</f>
        <v>0</v>
      </c>
    </row>
    <row r="75" spans="1:51" s="36" customFormat="1" ht="30" x14ac:dyDescent="0.25">
      <c r="A75" s="21" t="s">
        <v>40</v>
      </c>
      <c r="B75" s="39" t="s">
        <v>5</v>
      </c>
      <c r="C75" s="23">
        <f>'[2]Monthly Arrest - 60+'!C75</f>
        <v>0</v>
      </c>
      <c r="D75" s="23">
        <f>'[2]Monthly Arrest - 60+'!D75</f>
        <v>0</v>
      </c>
      <c r="E75" s="23">
        <f>'[2]Monthly Arrest - 60+'!E75</f>
        <v>0</v>
      </c>
      <c r="F75" s="23">
        <f>'[2]Monthly Arrest - 60+'!F75</f>
        <v>0</v>
      </c>
      <c r="G75" s="23">
        <f>'[2]Monthly Arrest - 60+'!G75</f>
        <v>0</v>
      </c>
      <c r="H75" s="23">
        <f>'[2]Monthly Arrest - 60+'!H75</f>
        <v>0</v>
      </c>
      <c r="I75" s="23">
        <f>'[2]Monthly Arrest - 60+'!I75</f>
        <v>0</v>
      </c>
      <c r="J75" s="23">
        <f>'[2]Monthly Arrest - 60+'!J75</f>
        <v>0</v>
      </c>
      <c r="K75" s="23">
        <f>'[2]Monthly Arrest - 60+'!K75</f>
        <v>0</v>
      </c>
      <c r="L75" s="23">
        <f>'[2]Monthly Arrest - 60+'!L75</f>
        <v>0</v>
      </c>
      <c r="M75" s="23">
        <f>'[2]Monthly Arrest - 60+'!M75</f>
        <v>0</v>
      </c>
      <c r="N75" s="23">
        <f>'[2]Monthly Arrest - 60+'!N75</f>
        <v>0</v>
      </c>
      <c r="O75" s="24">
        <f>'[2]Monthly Arrest - 60+'!O75</f>
        <v>0</v>
      </c>
      <c r="P75" s="23">
        <f>'[2]Monthly Arrest - 60+'!P75</f>
        <v>0</v>
      </c>
      <c r="Q75" s="23">
        <f>'[2]Monthly Arrest - 60+'!Q75</f>
        <v>0</v>
      </c>
      <c r="R75" s="23">
        <f>'[2]Monthly Arrest - 60+'!R75</f>
        <v>0</v>
      </c>
      <c r="S75" s="23">
        <f>'[2]Monthly Arrest - 60+'!S75</f>
        <v>0</v>
      </c>
      <c r="T75" s="23">
        <f>'[2]Monthly Arrest - 60+'!T75</f>
        <v>0</v>
      </c>
      <c r="U75" s="23">
        <f>'[2]Monthly Arrest - 60+'!U75</f>
        <v>0</v>
      </c>
      <c r="V75" s="23">
        <f>'[2]Monthly Arrest - 60+'!V75</f>
        <v>0</v>
      </c>
      <c r="W75" s="23">
        <f>'[2]Monthly Arrest - 60+'!W75</f>
        <v>0</v>
      </c>
      <c r="X75" s="23">
        <f>'[2]Monthly Arrest - 60+'!X75</f>
        <v>0</v>
      </c>
      <c r="Y75" s="23">
        <f>'[2]Monthly Arrest - 60+'!Y75</f>
        <v>0</v>
      </c>
      <c r="Z75" s="23">
        <f>'[2]Monthly Arrest - 60+'!Z75</f>
        <v>0</v>
      </c>
      <c r="AA75" s="23">
        <f>'[2]Monthly Arrest - 60+'!AA75</f>
        <v>0</v>
      </c>
      <c r="AB75" s="24">
        <f>'[2]Monthly Arrest - 60+'!AB75</f>
        <v>0</v>
      </c>
      <c r="AC75" s="35"/>
      <c r="AD75" s="20">
        <f>SUM(C75:AB75)+SUM('[1]Arrest 25 - 59'!C71:I71)+SUM('[1]Arrest 18 - 24'!C71:I71)+SUM('[1]Arrest - under 18'!C71:H71)</f>
        <v>0</v>
      </c>
    </row>
    <row r="76" spans="1:51" s="37" customFormat="1" ht="15.75" thickBot="1" x14ac:dyDescent="0.3">
      <c r="A76" s="25"/>
      <c r="B76" s="40" t="s">
        <v>6</v>
      </c>
      <c r="C76" s="27">
        <f>'[2]Monthly Arrest - 60+'!C76</f>
        <v>0</v>
      </c>
      <c r="D76" s="27">
        <f>'[2]Monthly Arrest - 60+'!D76</f>
        <v>0</v>
      </c>
      <c r="E76" s="27">
        <f>'[2]Monthly Arrest - 60+'!E76</f>
        <v>0</v>
      </c>
      <c r="F76" s="27">
        <f>'[2]Monthly Arrest - 60+'!F76</f>
        <v>0</v>
      </c>
      <c r="G76" s="27">
        <f>'[2]Monthly Arrest - 60+'!G76</f>
        <v>0</v>
      </c>
      <c r="H76" s="27">
        <f>'[2]Monthly Arrest - 60+'!H76</f>
        <v>0</v>
      </c>
      <c r="I76" s="27">
        <f>'[2]Monthly Arrest - 60+'!I76</f>
        <v>0</v>
      </c>
      <c r="J76" s="27">
        <f>'[2]Monthly Arrest - 60+'!J76</f>
        <v>0</v>
      </c>
      <c r="K76" s="27">
        <f>'[2]Monthly Arrest - 60+'!K76</f>
        <v>0</v>
      </c>
      <c r="L76" s="27">
        <f>'[2]Monthly Arrest - 60+'!L76</f>
        <v>0</v>
      </c>
      <c r="M76" s="27">
        <f>'[2]Monthly Arrest - 60+'!M76</f>
        <v>0</v>
      </c>
      <c r="N76" s="27">
        <f>'[2]Monthly Arrest - 60+'!N76</f>
        <v>0</v>
      </c>
      <c r="O76" s="28">
        <f>'[2]Monthly Arrest - 60+'!O76</f>
        <v>0</v>
      </c>
      <c r="P76" s="27">
        <f>'[2]Monthly Arrest - 60+'!P76</f>
        <v>0</v>
      </c>
      <c r="Q76" s="27">
        <f>'[2]Monthly Arrest - 60+'!Q76</f>
        <v>0</v>
      </c>
      <c r="R76" s="27">
        <f>'[2]Monthly Arrest - 60+'!R76</f>
        <v>0</v>
      </c>
      <c r="S76" s="27">
        <f>'[2]Monthly Arrest - 60+'!S76</f>
        <v>0</v>
      </c>
      <c r="T76" s="27">
        <f>'[2]Monthly Arrest - 60+'!T76</f>
        <v>0</v>
      </c>
      <c r="U76" s="27">
        <f>'[2]Monthly Arrest - 60+'!U76</f>
        <v>0</v>
      </c>
      <c r="V76" s="27">
        <f>'[2]Monthly Arrest - 60+'!V76</f>
        <v>0</v>
      </c>
      <c r="W76" s="27">
        <f>'[2]Monthly Arrest - 60+'!W76</f>
        <v>0</v>
      </c>
      <c r="X76" s="27">
        <f>'[2]Monthly Arrest - 60+'!X76</f>
        <v>0</v>
      </c>
      <c r="Y76" s="27">
        <f>'[2]Monthly Arrest - 60+'!Y76</f>
        <v>0</v>
      </c>
      <c r="Z76" s="27">
        <f>'[2]Monthly Arrest - 60+'!Z76</f>
        <v>0</v>
      </c>
      <c r="AA76" s="27">
        <f>'[2]Monthly Arrest - 60+'!AA76</f>
        <v>0</v>
      </c>
      <c r="AB76" s="28">
        <f>'[2]Monthly Arrest - 60+'!AB76</f>
        <v>0</v>
      </c>
      <c r="AC76" s="35"/>
      <c r="AD76" s="29">
        <f>SUM(C76:AB76)+SUM('[1]Arrest 25 - 59'!C72:I72)+SUM('[1]Arrest 18 - 24'!C72:I72)+SUM('[1]Arrest - under 18'!C72:H72)</f>
        <v>0</v>
      </c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</row>
    <row r="77" spans="1:51" ht="15.75" thickTop="1" x14ac:dyDescent="0.25">
      <c r="A77" s="41" t="s">
        <v>41</v>
      </c>
      <c r="B77" s="31" t="s">
        <v>5</v>
      </c>
      <c r="C77" s="43">
        <f>SUM(C60+C62+C64+C66+C69+C71+C73+C75)</f>
        <v>0</v>
      </c>
      <c r="D77" s="43">
        <f t="shared" ref="D77:AB77" si="7">SUM(D60+D62+D64+D66+D69+D71+D73+D75)</f>
        <v>0</v>
      </c>
      <c r="E77" s="43">
        <f t="shared" si="7"/>
        <v>0</v>
      </c>
      <c r="F77" s="43">
        <f t="shared" si="7"/>
        <v>1</v>
      </c>
      <c r="G77" s="43">
        <f t="shared" si="7"/>
        <v>0</v>
      </c>
      <c r="H77" s="43">
        <f t="shared" si="7"/>
        <v>0</v>
      </c>
      <c r="I77" s="43">
        <f t="shared" si="7"/>
        <v>0</v>
      </c>
      <c r="J77" s="43">
        <f t="shared" si="7"/>
        <v>0</v>
      </c>
      <c r="K77" s="43">
        <f t="shared" si="7"/>
        <v>0</v>
      </c>
      <c r="L77" s="43">
        <f t="shared" si="7"/>
        <v>0</v>
      </c>
      <c r="M77" s="43">
        <f t="shared" si="7"/>
        <v>0</v>
      </c>
      <c r="N77" s="43">
        <f t="shared" si="7"/>
        <v>0</v>
      </c>
      <c r="O77" s="54">
        <f t="shared" si="7"/>
        <v>1</v>
      </c>
      <c r="P77" s="43">
        <f t="shared" si="7"/>
        <v>0</v>
      </c>
      <c r="Q77" s="43">
        <f t="shared" si="7"/>
        <v>0</v>
      </c>
      <c r="R77" s="43">
        <f t="shared" si="7"/>
        <v>0</v>
      </c>
      <c r="S77" s="43">
        <f t="shared" si="7"/>
        <v>0</v>
      </c>
      <c r="T77" s="43">
        <f t="shared" si="7"/>
        <v>0</v>
      </c>
      <c r="U77" s="43">
        <f t="shared" si="7"/>
        <v>0</v>
      </c>
      <c r="V77" s="43">
        <f t="shared" si="7"/>
        <v>0</v>
      </c>
      <c r="W77" s="43">
        <f t="shared" si="7"/>
        <v>0</v>
      </c>
      <c r="X77" s="43">
        <f t="shared" si="7"/>
        <v>0</v>
      </c>
      <c r="Y77" s="43">
        <f t="shared" si="7"/>
        <v>0</v>
      </c>
      <c r="Z77" s="43">
        <f t="shared" si="7"/>
        <v>0</v>
      </c>
      <c r="AA77" s="43">
        <f t="shared" si="7"/>
        <v>0</v>
      </c>
      <c r="AB77" s="43">
        <f t="shared" si="7"/>
        <v>0</v>
      </c>
      <c r="AD77" s="9">
        <f>SUM(C77:AB77)+SUM('[1]Arrest 25 - 59'!C73:I73)+SUM('[1]Arrest 18 - 24'!C73:I73)+SUM('[1]Arrest - under 18'!C73:H73)</f>
        <v>2</v>
      </c>
    </row>
    <row r="78" spans="1:51" x14ac:dyDescent="0.25">
      <c r="A78" s="41"/>
      <c r="B78" s="31" t="s">
        <v>6</v>
      </c>
      <c r="C78" s="43">
        <f>SUM(C61+C63+C65+C67+C70+C72+C74+C76)</f>
        <v>0</v>
      </c>
      <c r="D78" s="43">
        <f t="shared" ref="D78:AB78" si="8">SUM(D61+D63+D65+D67+D70+D72+D74+D76)</f>
        <v>0</v>
      </c>
      <c r="E78" s="43">
        <f t="shared" si="8"/>
        <v>0</v>
      </c>
      <c r="F78" s="43">
        <f t="shared" si="8"/>
        <v>0</v>
      </c>
      <c r="G78" s="43">
        <f t="shared" si="8"/>
        <v>0</v>
      </c>
      <c r="H78" s="43">
        <f t="shared" si="8"/>
        <v>0</v>
      </c>
      <c r="I78" s="43">
        <f t="shared" si="8"/>
        <v>0</v>
      </c>
      <c r="J78" s="43">
        <f t="shared" si="8"/>
        <v>0</v>
      </c>
      <c r="K78" s="43">
        <f t="shared" si="8"/>
        <v>0</v>
      </c>
      <c r="L78" s="43">
        <f t="shared" si="8"/>
        <v>0</v>
      </c>
      <c r="M78" s="43">
        <f t="shared" si="8"/>
        <v>0</v>
      </c>
      <c r="N78" s="43">
        <f t="shared" si="8"/>
        <v>0</v>
      </c>
      <c r="O78" s="54">
        <f t="shared" si="8"/>
        <v>0</v>
      </c>
      <c r="P78" s="43">
        <f t="shared" si="8"/>
        <v>0</v>
      </c>
      <c r="Q78" s="43">
        <f t="shared" si="8"/>
        <v>0</v>
      </c>
      <c r="R78" s="43">
        <f t="shared" si="8"/>
        <v>0</v>
      </c>
      <c r="S78" s="43">
        <f t="shared" si="8"/>
        <v>0</v>
      </c>
      <c r="T78" s="43">
        <f t="shared" si="8"/>
        <v>0</v>
      </c>
      <c r="U78" s="43">
        <f t="shared" si="8"/>
        <v>0</v>
      </c>
      <c r="V78" s="43">
        <f t="shared" si="8"/>
        <v>0</v>
      </c>
      <c r="W78" s="43">
        <f t="shared" si="8"/>
        <v>0</v>
      </c>
      <c r="X78" s="43">
        <f t="shared" si="8"/>
        <v>0</v>
      </c>
      <c r="Y78" s="43">
        <f t="shared" si="8"/>
        <v>0</v>
      </c>
      <c r="Z78" s="43">
        <f t="shared" si="8"/>
        <v>0</v>
      </c>
      <c r="AA78" s="43">
        <f t="shared" si="8"/>
        <v>0</v>
      </c>
      <c r="AB78" s="43">
        <f t="shared" si="8"/>
        <v>0</v>
      </c>
      <c r="AD78" s="9">
        <f>SUM(C78:AB78)+SUM('[1]Arrest 25 - 59'!C74:I74)+SUM('[1]Arrest 18 - 24'!C74:I74)+SUM('[1]Arrest - under 18'!C74:H74)</f>
        <v>0</v>
      </c>
    </row>
    <row r="79" spans="1:51" x14ac:dyDescent="0.25">
      <c r="A79" s="44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</row>
    <row r="80" spans="1:51" s="10" customFormat="1" x14ac:dyDescent="0.25">
      <c r="A80" s="49" t="s">
        <v>42</v>
      </c>
      <c r="B80" s="55"/>
      <c r="C80" s="51" t="s">
        <v>1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 t="s">
        <v>2</v>
      </c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8"/>
      <c r="AD80" s="9" t="s">
        <v>3</v>
      </c>
    </row>
    <row r="81" spans="1:51" s="10" customFormat="1" ht="15.75" thickBot="1" x14ac:dyDescent="0.3">
      <c r="A81" s="5"/>
      <c r="B81" s="6"/>
      <c r="C81" s="7" t="s">
        <v>66</v>
      </c>
      <c r="D81" s="7" t="s">
        <v>67</v>
      </c>
      <c r="E81" s="7" t="s">
        <v>68</v>
      </c>
      <c r="F81" s="7" t="s">
        <v>69</v>
      </c>
      <c r="G81" s="7" t="s">
        <v>68</v>
      </c>
      <c r="H81" s="7" t="s">
        <v>66</v>
      </c>
      <c r="I81" s="7" t="s">
        <v>66</v>
      </c>
      <c r="J81" s="7" t="s">
        <v>69</v>
      </c>
      <c r="K81" s="7" t="s">
        <v>70</v>
      </c>
      <c r="L81" s="7" t="s">
        <v>71</v>
      </c>
      <c r="M81" s="7" t="s">
        <v>72</v>
      </c>
      <c r="N81" s="7" t="s">
        <v>73</v>
      </c>
      <c r="O81" s="7" t="s">
        <v>74</v>
      </c>
      <c r="P81" s="7" t="s">
        <v>66</v>
      </c>
      <c r="Q81" s="7" t="s">
        <v>67</v>
      </c>
      <c r="R81" s="7" t="s">
        <v>68</v>
      </c>
      <c r="S81" s="7" t="s">
        <v>69</v>
      </c>
      <c r="T81" s="7" t="s">
        <v>68</v>
      </c>
      <c r="U81" s="7" t="s">
        <v>66</v>
      </c>
      <c r="V81" s="7" t="s">
        <v>66</v>
      </c>
      <c r="W81" s="7" t="s">
        <v>69</v>
      </c>
      <c r="X81" s="7" t="s">
        <v>70</v>
      </c>
      <c r="Y81" s="7" t="s">
        <v>71</v>
      </c>
      <c r="Z81" s="7" t="s">
        <v>72</v>
      </c>
      <c r="AA81" s="7" t="s">
        <v>73</v>
      </c>
      <c r="AB81" s="7" t="s">
        <v>74</v>
      </c>
      <c r="AC81" s="8"/>
      <c r="AD81" s="9"/>
    </row>
    <row r="82" spans="1:51" s="37" customFormat="1" ht="15.75" thickTop="1" x14ac:dyDescent="0.25">
      <c r="A82" s="11" t="s">
        <v>43</v>
      </c>
      <c r="B82" s="34" t="s">
        <v>5</v>
      </c>
      <c r="C82" s="13">
        <f>'[2]Monthly Arrest - 60+'!C82</f>
        <v>0</v>
      </c>
      <c r="D82" s="13">
        <f>'[2]Monthly Arrest - 60+'!D82</f>
        <v>0</v>
      </c>
      <c r="E82" s="13">
        <f>'[2]Monthly Arrest - 60+'!E82</f>
        <v>0</v>
      </c>
      <c r="F82" s="13">
        <f>'[2]Monthly Arrest - 60+'!F82</f>
        <v>0</v>
      </c>
      <c r="G82" s="13">
        <f>'[2]Monthly Arrest - 60+'!G82</f>
        <v>0</v>
      </c>
      <c r="H82" s="13">
        <f>'[2]Monthly Arrest - 60+'!H82</f>
        <v>0</v>
      </c>
      <c r="I82" s="13">
        <f>'[2]Monthly Arrest - 60+'!I82</f>
        <v>0</v>
      </c>
      <c r="J82" s="13">
        <f>'[2]Monthly Arrest - 60+'!J82</f>
        <v>0</v>
      </c>
      <c r="K82" s="13">
        <f>'[2]Monthly Arrest - 60+'!K82</f>
        <v>0</v>
      </c>
      <c r="L82" s="13">
        <f>'[2]Monthly Arrest - 60+'!L82</f>
        <v>0</v>
      </c>
      <c r="M82" s="13">
        <f>'[2]Monthly Arrest - 60+'!M82</f>
        <v>0</v>
      </c>
      <c r="N82" s="13">
        <f>'[2]Monthly Arrest - 60+'!N82</f>
        <v>0</v>
      </c>
      <c r="O82" s="14">
        <f>'[2]Monthly Arrest - 60+'!O82</f>
        <v>0</v>
      </c>
      <c r="P82" s="13">
        <f>'[2]Monthly Arrest - 60+'!P82</f>
        <v>0</v>
      </c>
      <c r="Q82" s="13">
        <f>'[2]Monthly Arrest - 60+'!Q82</f>
        <v>0</v>
      </c>
      <c r="R82" s="13">
        <f>'[2]Monthly Arrest - 60+'!R82</f>
        <v>0</v>
      </c>
      <c r="S82" s="13">
        <f>'[2]Monthly Arrest - 60+'!S82</f>
        <v>0</v>
      </c>
      <c r="T82" s="13">
        <f>'[2]Monthly Arrest - 60+'!T82</f>
        <v>0</v>
      </c>
      <c r="U82" s="13">
        <f>'[2]Monthly Arrest - 60+'!U82</f>
        <v>0</v>
      </c>
      <c r="V82" s="13">
        <f>'[2]Monthly Arrest - 60+'!V82</f>
        <v>0</v>
      </c>
      <c r="W82" s="13">
        <f>'[2]Monthly Arrest - 60+'!W82</f>
        <v>0</v>
      </c>
      <c r="X82" s="13">
        <f>'[2]Monthly Arrest - 60+'!X82</f>
        <v>0</v>
      </c>
      <c r="Y82" s="13">
        <f>'[2]Monthly Arrest - 60+'!Y82</f>
        <v>0</v>
      </c>
      <c r="Z82" s="13">
        <f>'[2]Monthly Arrest - 60+'!Z82</f>
        <v>0</v>
      </c>
      <c r="AA82" s="13">
        <f>'[2]Monthly Arrest - 60+'!AA82</f>
        <v>0</v>
      </c>
      <c r="AB82" s="14">
        <f>'[2]Monthly Arrest - 60+'!AB82</f>
        <v>0</v>
      </c>
      <c r="AC82" s="35"/>
      <c r="AD82" s="15">
        <f>SUM(C82:AB82)+SUM('[1]Arrest 25 - 59'!C77:I77)+SUM('[1]Arrest 18 - 24'!C77:I77)+SUM('[1]Arrest - under 18'!C77:H77)</f>
        <v>0</v>
      </c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</row>
    <row r="83" spans="1:51" s="37" customFormat="1" x14ac:dyDescent="0.25">
      <c r="A83" s="16"/>
      <c r="B83" s="38" t="s">
        <v>6</v>
      </c>
      <c r="C83" s="18">
        <f>'[2]Monthly Arrest - 60+'!C83</f>
        <v>0</v>
      </c>
      <c r="D83" s="18">
        <f>'[2]Monthly Arrest - 60+'!D83</f>
        <v>0</v>
      </c>
      <c r="E83" s="18">
        <f>'[2]Monthly Arrest - 60+'!E83</f>
        <v>0</v>
      </c>
      <c r="F83" s="18">
        <f>'[2]Monthly Arrest - 60+'!F83</f>
        <v>0</v>
      </c>
      <c r="G83" s="18">
        <f>'[2]Monthly Arrest - 60+'!G83</f>
        <v>0</v>
      </c>
      <c r="H83" s="18">
        <f>'[2]Monthly Arrest - 60+'!H83</f>
        <v>0</v>
      </c>
      <c r="I83" s="18">
        <f>'[2]Monthly Arrest - 60+'!I83</f>
        <v>0</v>
      </c>
      <c r="J83" s="18">
        <f>'[2]Monthly Arrest - 60+'!J83</f>
        <v>0</v>
      </c>
      <c r="K83" s="18">
        <f>'[2]Monthly Arrest - 60+'!K83</f>
        <v>0</v>
      </c>
      <c r="L83" s="18">
        <f>'[2]Monthly Arrest - 60+'!L83</f>
        <v>0</v>
      </c>
      <c r="M83" s="18">
        <f>'[2]Monthly Arrest - 60+'!M83</f>
        <v>0</v>
      </c>
      <c r="N83" s="18">
        <f>'[2]Monthly Arrest - 60+'!N83</f>
        <v>0</v>
      </c>
      <c r="O83" s="19">
        <f>'[2]Monthly Arrest - 60+'!O83</f>
        <v>0</v>
      </c>
      <c r="P83" s="18">
        <f>'[2]Monthly Arrest - 60+'!P83</f>
        <v>0</v>
      </c>
      <c r="Q83" s="18">
        <f>'[2]Monthly Arrest - 60+'!Q83</f>
        <v>0</v>
      </c>
      <c r="R83" s="18">
        <f>'[2]Monthly Arrest - 60+'!R83</f>
        <v>0</v>
      </c>
      <c r="S83" s="18">
        <f>'[2]Monthly Arrest - 60+'!S83</f>
        <v>0</v>
      </c>
      <c r="T83" s="18">
        <f>'[2]Monthly Arrest - 60+'!T83</f>
        <v>0</v>
      </c>
      <c r="U83" s="18">
        <f>'[2]Monthly Arrest - 60+'!U83</f>
        <v>0</v>
      </c>
      <c r="V83" s="18">
        <f>'[2]Monthly Arrest - 60+'!V83</f>
        <v>0</v>
      </c>
      <c r="W83" s="18">
        <f>'[2]Monthly Arrest - 60+'!W83</f>
        <v>0</v>
      </c>
      <c r="X83" s="18">
        <f>'[2]Monthly Arrest - 60+'!X83</f>
        <v>0</v>
      </c>
      <c r="Y83" s="18">
        <f>'[2]Monthly Arrest - 60+'!Y83</f>
        <v>0</v>
      </c>
      <c r="Z83" s="18">
        <f>'[2]Monthly Arrest - 60+'!Z83</f>
        <v>0</v>
      </c>
      <c r="AA83" s="18">
        <f>'[2]Monthly Arrest - 60+'!AA83</f>
        <v>0</v>
      </c>
      <c r="AB83" s="19">
        <f>'[2]Monthly Arrest - 60+'!AB83</f>
        <v>0</v>
      </c>
      <c r="AC83" s="35"/>
      <c r="AD83" s="20">
        <f>SUM(C83:AB83)+SUM('[1]Arrest 25 - 59'!C78:I78)+SUM('[1]Arrest 18 - 24'!C78:I78)+SUM('[1]Arrest - under 18'!C78:H78)</f>
        <v>0</v>
      </c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</row>
    <row r="84" spans="1:51" s="37" customFormat="1" x14ac:dyDescent="0.25">
      <c r="A84" s="21" t="s">
        <v>44</v>
      </c>
      <c r="B84" s="39" t="s">
        <v>5</v>
      </c>
      <c r="C84" s="23">
        <f>'[2]Monthly Arrest - 60+'!C84</f>
        <v>0</v>
      </c>
      <c r="D84" s="23">
        <f>'[2]Monthly Arrest - 60+'!D84</f>
        <v>0</v>
      </c>
      <c r="E84" s="23">
        <f>'[2]Monthly Arrest - 60+'!E84</f>
        <v>0</v>
      </c>
      <c r="F84" s="23">
        <f>'[2]Monthly Arrest - 60+'!F84</f>
        <v>0</v>
      </c>
      <c r="G84" s="23">
        <f>'[2]Monthly Arrest - 60+'!G84</f>
        <v>0</v>
      </c>
      <c r="H84" s="23">
        <f>'[2]Monthly Arrest - 60+'!H84</f>
        <v>0</v>
      </c>
      <c r="I84" s="23">
        <f>'[2]Monthly Arrest - 60+'!I84</f>
        <v>0</v>
      </c>
      <c r="J84" s="23">
        <f>'[2]Monthly Arrest - 60+'!J84</f>
        <v>0</v>
      </c>
      <c r="K84" s="23">
        <f>'[2]Monthly Arrest - 60+'!K84</f>
        <v>0</v>
      </c>
      <c r="L84" s="23">
        <f>'[2]Monthly Arrest - 60+'!L84</f>
        <v>0</v>
      </c>
      <c r="M84" s="23">
        <f>'[2]Monthly Arrest - 60+'!M84</f>
        <v>0</v>
      </c>
      <c r="N84" s="23">
        <f>'[2]Monthly Arrest - 60+'!N84</f>
        <v>0</v>
      </c>
      <c r="O84" s="24">
        <f>'[2]Monthly Arrest - 60+'!O84</f>
        <v>0</v>
      </c>
      <c r="P84" s="23">
        <f>'[2]Monthly Arrest - 60+'!P84</f>
        <v>0</v>
      </c>
      <c r="Q84" s="23">
        <f>'[2]Monthly Arrest - 60+'!Q84</f>
        <v>0</v>
      </c>
      <c r="R84" s="23">
        <f>'[2]Monthly Arrest - 60+'!R84</f>
        <v>0</v>
      </c>
      <c r="S84" s="23">
        <f>'[2]Monthly Arrest - 60+'!S84</f>
        <v>0</v>
      </c>
      <c r="T84" s="23">
        <f>'[2]Monthly Arrest - 60+'!T84</f>
        <v>0</v>
      </c>
      <c r="U84" s="23">
        <f>'[2]Monthly Arrest - 60+'!U84</f>
        <v>0</v>
      </c>
      <c r="V84" s="23">
        <f>'[2]Monthly Arrest - 60+'!V84</f>
        <v>0</v>
      </c>
      <c r="W84" s="23">
        <f>'[2]Monthly Arrest - 60+'!W84</f>
        <v>0</v>
      </c>
      <c r="X84" s="23">
        <f>'[2]Monthly Arrest - 60+'!X84</f>
        <v>0</v>
      </c>
      <c r="Y84" s="23">
        <f>'[2]Monthly Arrest - 60+'!Y84</f>
        <v>0</v>
      </c>
      <c r="Z84" s="23">
        <f>'[2]Monthly Arrest - 60+'!Z84</f>
        <v>0</v>
      </c>
      <c r="AA84" s="23">
        <f>'[2]Monthly Arrest - 60+'!AA84</f>
        <v>0</v>
      </c>
      <c r="AB84" s="24">
        <f>'[2]Monthly Arrest - 60+'!AB84</f>
        <v>0</v>
      </c>
      <c r="AC84" s="35"/>
      <c r="AD84" s="20">
        <f>SUM(C84:AB84)+SUM('[1]Arrest 25 - 59'!C79:I79)+SUM('[1]Arrest 18 - 24'!C79:I79)+SUM('[1]Arrest - under 18'!C79:H79)</f>
        <v>0</v>
      </c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</row>
    <row r="85" spans="1:51" s="37" customFormat="1" x14ac:dyDescent="0.25">
      <c r="A85" s="16"/>
      <c r="B85" s="38" t="s">
        <v>6</v>
      </c>
      <c r="C85" s="18">
        <f>'[2]Monthly Arrest - 60+'!C85</f>
        <v>0</v>
      </c>
      <c r="D85" s="18">
        <f>'[2]Monthly Arrest - 60+'!D85</f>
        <v>0</v>
      </c>
      <c r="E85" s="18">
        <f>'[2]Monthly Arrest - 60+'!E85</f>
        <v>0</v>
      </c>
      <c r="F85" s="18">
        <f>'[2]Monthly Arrest - 60+'!F85</f>
        <v>0</v>
      </c>
      <c r="G85" s="18">
        <f>'[2]Monthly Arrest - 60+'!G85</f>
        <v>0</v>
      </c>
      <c r="H85" s="18">
        <f>'[2]Monthly Arrest - 60+'!H85</f>
        <v>0</v>
      </c>
      <c r="I85" s="18">
        <f>'[2]Monthly Arrest - 60+'!I85</f>
        <v>0</v>
      </c>
      <c r="J85" s="18">
        <f>'[2]Monthly Arrest - 60+'!J85</f>
        <v>0</v>
      </c>
      <c r="K85" s="18">
        <f>'[2]Monthly Arrest - 60+'!K85</f>
        <v>0</v>
      </c>
      <c r="L85" s="18">
        <f>'[2]Monthly Arrest - 60+'!L85</f>
        <v>0</v>
      </c>
      <c r="M85" s="18">
        <f>'[2]Monthly Arrest - 60+'!M85</f>
        <v>0</v>
      </c>
      <c r="N85" s="18">
        <f>'[2]Monthly Arrest - 60+'!N85</f>
        <v>0</v>
      </c>
      <c r="O85" s="19">
        <f>'[2]Monthly Arrest - 60+'!O85</f>
        <v>0</v>
      </c>
      <c r="P85" s="18">
        <f>'[2]Monthly Arrest - 60+'!P85</f>
        <v>0</v>
      </c>
      <c r="Q85" s="18">
        <f>'[2]Monthly Arrest - 60+'!Q85</f>
        <v>0</v>
      </c>
      <c r="R85" s="18">
        <f>'[2]Monthly Arrest - 60+'!R85</f>
        <v>0</v>
      </c>
      <c r="S85" s="18">
        <f>'[2]Monthly Arrest - 60+'!S85</f>
        <v>0</v>
      </c>
      <c r="T85" s="18">
        <f>'[2]Monthly Arrest - 60+'!T85</f>
        <v>0</v>
      </c>
      <c r="U85" s="18">
        <f>'[2]Monthly Arrest - 60+'!U85</f>
        <v>0</v>
      </c>
      <c r="V85" s="18">
        <f>'[2]Monthly Arrest - 60+'!V85</f>
        <v>0</v>
      </c>
      <c r="W85" s="18">
        <f>'[2]Monthly Arrest - 60+'!W85</f>
        <v>0</v>
      </c>
      <c r="X85" s="18">
        <f>'[2]Monthly Arrest - 60+'!X85</f>
        <v>0</v>
      </c>
      <c r="Y85" s="18">
        <f>'[2]Monthly Arrest - 60+'!Y85</f>
        <v>0</v>
      </c>
      <c r="Z85" s="18">
        <f>'[2]Monthly Arrest - 60+'!Z85</f>
        <v>0</v>
      </c>
      <c r="AA85" s="18">
        <f>'[2]Monthly Arrest - 60+'!AA85</f>
        <v>0</v>
      </c>
      <c r="AB85" s="19">
        <f>'[2]Monthly Arrest - 60+'!AB85</f>
        <v>0</v>
      </c>
      <c r="AC85" s="35"/>
      <c r="AD85" s="20">
        <f>SUM(C85:AB85)+SUM('[1]Arrest 25 - 59'!C80:I80)+SUM('[1]Arrest 18 - 24'!C80:I80)+SUM('[1]Arrest - under 18'!C80:H80)</f>
        <v>0</v>
      </c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</row>
    <row r="86" spans="1:51" s="37" customFormat="1" x14ac:dyDescent="0.25">
      <c r="A86" s="21" t="s">
        <v>45</v>
      </c>
      <c r="B86" s="39" t="s">
        <v>5</v>
      </c>
      <c r="C86" s="23">
        <f>'[2]Monthly Arrest - 60+'!C86</f>
        <v>0</v>
      </c>
      <c r="D86" s="23">
        <f>'[2]Monthly Arrest - 60+'!D86</f>
        <v>0</v>
      </c>
      <c r="E86" s="23">
        <f>'[2]Monthly Arrest - 60+'!E86</f>
        <v>0</v>
      </c>
      <c r="F86" s="23">
        <f>'[2]Monthly Arrest - 60+'!F86</f>
        <v>0</v>
      </c>
      <c r="G86" s="23">
        <f>'[2]Monthly Arrest - 60+'!G86</f>
        <v>0</v>
      </c>
      <c r="H86" s="23">
        <f>'[2]Monthly Arrest - 60+'!H86</f>
        <v>0</v>
      </c>
      <c r="I86" s="23">
        <f>'[2]Monthly Arrest - 60+'!I86</f>
        <v>0</v>
      </c>
      <c r="J86" s="23">
        <f>'[2]Monthly Arrest - 60+'!J86</f>
        <v>0</v>
      </c>
      <c r="K86" s="23">
        <f>'[2]Monthly Arrest - 60+'!K86</f>
        <v>0</v>
      </c>
      <c r="L86" s="23">
        <f>'[2]Monthly Arrest - 60+'!L86</f>
        <v>0</v>
      </c>
      <c r="M86" s="23">
        <f>'[2]Monthly Arrest - 60+'!M86</f>
        <v>0</v>
      </c>
      <c r="N86" s="23">
        <f>'[2]Monthly Arrest - 60+'!N86</f>
        <v>0</v>
      </c>
      <c r="O86" s="24">
        <f>'[2]Monthly Arrest - 60+'!O86</f>
        <v>0</v>
      </c>
      <c r="P86" s="23">
        <f>'[2]Monthly Arrest - 60+'!P86</f>
        <v>0</v>
      </c>
      <c r="Q86" s="23">
        <f>'[2]Monthly Arrest - 60+'!Q86</f>
        <v>0</v>
      </c>
      <c r="R86" s="23">
        <f>'[2]Monthly Arrest - 60+'!R86</f>
        <v>0</v>
      </c>
      <c r="S86" s="23">
        <f>'[2]Monthly Arrest - 60+'!S86</f>
        <v>0</v>
      </c>
      <c r="T86" s="23">
        <f>'[2]Monthly Arrest - 60+'!T86</f>
        <v>0</v>
      </c>
      <c r="U86" s="23">
        <f>'[2]Monthly Arrest - 60+'!U86</f>
        <v>0</v>
      </c>
      <c r="V86" s="23">
        <f>'[2]Monthly Arrest - 60+'!V86</f>
        <v>0</v>
      </c>
      <c r="W86" s="23">
        <f>'[2]Monthly Arrest - 60+'!W86</f>
        <v>0</v>
      </c>
      <c r="X86" s="23">
        <f>'[2]Monthly Arrest - 60+'!X86</f>
        <v>0</v>
      </c>
      <c r="Y86" s="23">
        <f>'[2]Monthly Arrest - 60+'!Y86</f>
        <v>0</v>
      </c>
      <c r="Z86" s="23">
        <f>'[2]Monthly Arrest - 60+'!Z86</f>
        <v>0</v>
      </c>
      <c r="AA86" s="23">
        <f>'[2]Monthly Arrest - 60+'!AA86</f>
        <v>0</v>
      </c>
      <c r="AB86" s="24">
        <f>'[2]Monthly Arrest - 60+'!AB86</f>
        <v>0</v>
      </c>
      <c r="AC86" s="35"/>
      <c r="AD86" s="20">
        <f>SUM(C86:AB86)+SUM('[1]Arrest 25 - 59'!C81:I81)+SUM('[1]Arrest 18 - 24'!C81:I81)+SUM('[1]Arrest - under 18'!C81:H81)</f>
        <v>0</v>
      </c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</row>
    <row r="87" spans="1:51" s="37" customFormat="1" ht="15.75" thickBot="1" x14ac:dyDescent="0.3">
      <c r="A87" s="25"/>
      <c r="B87" s="40" t="s">
        <v>6</v>
      </c>
      <c r="C87" s="27">
        <f>'[2]Monthly Arrest - 60+'!C87</f>
        <v>0</v>
      </c>
      <c r="D87" s="27">
        <f>'[2]Monthly Arrest - 60+'!D87</f>
        <v>0</v>
      </c>
      <c r="E87" s="27">
        <f>'[2]Monthly Arrest - 60+'!E87</f>
        <v>0</v>
      </c>
      <c r="F87" s="27">
        <f>'[2]Monthly Arrest - 60+'!F87</f>
        <v>0</v>
      </c>
      <c r="G87" s="27">
        <f>'[2]Monthly Arrest - 60+'!G87</f>
        <v>0</v>
      </c>
      <c r="H87" s="27">
        <f>'[2]Monthly Arrest - 60+'!H87</f>
        <v>0</v>
      </c>
      <c r="I87" s="27">
        <f>'[2]Monthly Arrest - 60+'!I87</f>
        <v>0</v>
      </c>
      <c r="J87" s="27">
        <f>'[2]Monthly Arrest - 60+'!J87</f>
        <v>0</v>
      </c>
      <c r="K87" s="27">
        <f>'[2]Monthly Arrest - 60+'!K87</f>
        <v>0</v>
      </c>
      <c r="L87" s="27">
        <f>'[2]Monthly Arrest - 60+'!L87</f>
        <v>0</v>
      </c>
      <c r="M87" s="27">
        <f>'[2]Monthly Arrest - 60+'!M87</f>
        <v>0</v>
      </c>
      <c r="N87" s="27">
        <f>'[2]Monthly Arrest - 60+'!N87</f>
        <v>0</v>
      </c>
      <c r="O87" s="28">
        <f>'[2]Monthly Arrest - 60+'!O87</f>
        <v>0</v>
      </c>
      <c r="P87" s="27">
        <f>'[2]Monthly Arrest - 60+'!P87</f>
        <v>0</v>
      </c>
      <c r="Q87" s="27">
        <f>'[2]Monthly Arrest - 60+'!Q87</f>
        <v>0</v>
      </c>
      <c r="R87" s="27">
        <f>'[2]Monthly Arrest - 60+'!R87</f>
        <v>0</v>
      </c>
      <c r="S87" s="27">
        <f>'[2]Monthly Arrest - 60+'!S87</f>
        <v>0</v>
      </c>
      <c r="T87" s="27">
        <f>'[2]Monthly Arrest - 60+'!T87</f>
        <v>0</v>
      </c>
      <c r="U87" s="27">
        <f>'[2]Monthly Arrest - 60+'!U87</f>
        <v>0</v>
      </c>
      <c r="V87" s="27">
        <f>'[2]Monthly Arrest - 60+'!V87</f>
        <v>0</v>
      </c>
      <c r="W87" s="27">
        <f>'[2]Monthly Arrest - 60+'!W87</f>
        <v>0</v>
      </c>
      <c r="X87" s="27">
        <f>'[2]Monthly Arrest - 60+'!X87</f>
        <v>0</v>
      </c>
      <c r="Y87" s="27">
        <f>'[2]Monthly Arrest - 60+'!Y87</f>
        <v>0</v>
      </c>
      <c r="Z87" s="27">
        <f>'[2]Monthly Arrest - 60+'!Z87</f>
        <v>0</v>
      </c>
      <c r="AA87" s="27">
        <f>'[2]Monthly Arrest - 60+'!AA87</f>
        <v>0</v>
      </c>
      <c r="AB87" s="28">
        <f>'[2]Monthly Arrest - 60+'!AB87</f>
        <v>0</v>
      </c>
      <c r="AC87" s="35"/>
      <c r="AD87" s="29">
        <f>SUM(C87:AB87)+SUM('[1]Arrest 25 - 59'!C82:I82)+SUM('[1]Arrest 18 - 24'!C82:I82)+SUM('[1]Arrest - under 18'!C82:H82)</f>
        <v>0</v>
      </c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</row>
    <row r="88" spans="1:51" s="37" customFormat="1" ht="15.75" thickTop="1" x14ac:dyDescent="0.25">
      <c r="A88" s="30" t="s">
        <v>46</v>
      </c>
      <c r="B88" s="31" t="s">
        <v>5</v>
      </c>
      <c r="C88" s="32">
        <f>C82+C84+C86</f>
        <v>0</v>
      </c>
      <c r="D88" s="32">
        <f t="shared" ref="D88:AB88" si="9">D82+D84+D86</f>
        <v>0</v>
      </c>
      <c r="E88" s="32">
        <f t="shared" si="9"/>
        <v>0</v>
      </c>
      <c r="F88" s="32">
        <f t="shared" si="9"/>
        <v>0</v>
      </c>
      <c r="G88" s="32">
        <f t="shared" si="9"/>
        <v>0</v>
      </c>
      <c r="H88" s="32">
        <f t="shared" si="9"/>
        <v>0</v>
      </c>
      <c r="I88" s="32">
        <f t="shared" si="9"/>
        <v>0</v>
      </c>
      <c r="J88" s="32">
        <f t="shared" si="9"/>
        <v>0</v>
      </c>
      <c r="K88" s="32">
        <f t="shared" si="9"/>
        <v>0</v>
      </c>
      <c r="L88" s="32">
        <f t="shared" si="9"/>
        <v>0</v>
      </c>
      <c r="M88" s="32">
        <f t="shared" si="9"/>
        <v>0</v>
      </c>
      <c r="N88" s="32">
        <f t="shared" si="9"/>
        <v>0</v>
      </c>
      <c r="O88" s="59">
        <f t="shared" si="9"/>
        <v>0</v>
      </c>
      <c r="P88" s="32">
        <f t="shared" si="9"/>
        <v>0</v>
      </c>
      <c r="Q88" s="32">
        <f t="shared" si="9"/>
        <v>0</v>
      </c>
      <c r="R88" s="32">
        <f t="shared" si="9"/>
        <v>0</v>
      </c>
      <c r="S88" s="32">
        <f t="shared" si="9"/>
        <v>0</v>
      </c>
      <c r="T88" s="32">
        <f t="shared" si="9"/>
        <v>0</v>
      </c>
      <c r="U88" s="32">
        <f t="shared" si="9"/>
        <v>0</v>
      </c>
      <c r="V88" s="32">
        <f t="shared" si="9"/>
        <v>0</v>
      </c>
      <c r="W88" s="32">
        <f t="shared" si="9"/>
        <v>0</v>
      </c>
      <c r="X88" s="32">
        <f t="shared" si="9"/>
        <v>0</v>
      </c>
      <c r="Y88" s="32">
        <f t="shared" si="9"/>
        <v>0</v>
      </c>
      <c r="Z88" s="32">
        <f t="shared" si="9"/>
        <v>0</v>
      </c>
      <c r="AA88" s="32">
        <f t="shared" si="9"/>
        <v>0</v>
      </c>
      <c r="AB88" s="32">
        <f t="shared" si="9"/>
        <v>0</v>
      </c>
      <c r="AC88" s="35"/>
      <c r="AD88" s="9">
        <f>SUM(C88:AB88)+SUM('[1]Arrest 25 - 59'!C83:I83)+SUM('[1]Arrest 18 - 24'!C83:I83)+SUM('[1]Arrest - under 18'!C83:H83)</f>
        <v>0</v>
      </c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</row>
    <row r="89" spans="1:51" s="37" customFormat="1" x14ac:dyDescent="0.25">
      <c r="A89" s="30"/>
      <c r="B89" s="31" t="s">
        <v>6</v>
      </c>
      <c r="C89" s="32">
        <f>C83+C85+C87</f>
        <v>0</v>
      </c>
      <c r="D89" s="32">
        <f t="shared" ref="D89:AB89" si="10">D83+D85+D87</f>
        <v>0</v>
      </c>
      <c r="E89" s="32">
        <f t="shared" si="10"/>
        <v>0</v>
      </c>
      <c r="F89" s="32">
        <f t="shared" si="10"/>
        <v>0</v>
      </c>
      <c r="G89" s="32">
        <f t="shared" si="10"/>
        <v>0</v>
      </c>
      <c r="H89" s="32">
        <f t="shared" si="10"/>
        <v>0</v>
      </c>
      <c r="I89" s="32">
        <f t="shared" si="10"/>
        <v>0</v>
      </c>
      <c r="J89" s="32">
        <f t="shared" si="10"/>
        <v>0</v>
      </c>
      <c r="K89" s="32">
        <f t="shared" si="10"/>
        <v>0</v>
      </c>
      <c r="L89" s="32">
        <f t="shared" si="10"/>
        <v>0</v>
      </c>
      <c r="M89" s="32">
        <f t="shared" si="10"/>
        <v>0</v>
      </c>
      <c r="N89" s="32">
        <f t="shared" si="10"/>
        <v>0</v>
      </c>
      <c r="O89" s="59">
        <f t="shared" si="10"/>
        <v>0</v>
      </c>
      <c r="P89" s="32">
        <f t="shared" si="10"/>
        <v>0</v>
      </c>
      <c r="Q89" s="32">
        <f t="shared" si="10"/>
        <v>0</v>
      </c>
      <c r="R89" s="32">
        <f t="shared" si="10"/>
        <v>0</v>
      </c>
      <c r="S89" s="32">
        <f t="shared" si="10"/>
        <v>0</v>
      </c>
      <c r="T89" s="32">
        <f t="shared" si="10"/>
        <v>0</v>
      </c>
      <c r="U89" s="32">
        <f t="shared" si="10"/>
        <v>0</v>
      </c>
      <c r="V89" s="32">
        <f t="shared" si="10"/>
        <v>0</v>
      </c>
      <c r="W89" s="32">
        <f t="shared" si="10"/>
        <v>0</v>
      </c>
      <c r="X89" s="32">
        <f t="shared" si="10"/>
        <v>0</v>
      </c>
      <c r="Y89" s="32">
        <f t="shared" si="10"/>
        <v>0</v>
      </c>
      <c r="Z89" s="32">
        <f t="shared" si="10"/>
        <v>0</v>
      </c>
      <c r="AA89" s="32">
        <f t="shared" si="10"/>
        <v>0</v>
      </c>
      <c r="AB89" s="32">
        <f t="shared" si="10"/>
        <v>0</v>
      </c>
      <c r="AC89" s="35"/>
      <c r="AD89" s="9">
        <f>SUM(C89:AB89)+SUM('[1]Arrest 25 - 59'!C84:I84)+SUM('[1]Arrest 18 - 24'!C84:I84)+SUM('[1]Arrest - under 18'!C84:H84)</f>
        <v>0</v>
      </c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</row>
    <row r="90" spans="1:51" s="37" customFormat="1" x14ac:dyDescent="0.25">
      <c r="A90" s="33"/>
      <c r="B90" s="39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35"/>
      <c r="AD90" s="5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</row>
    <row r="91" spans="1:51" s="10" customFormat="1" x14ac:dyDescent="0.25">
      <c r="A91" s="49" t="s">
        <v>47</v>
      </c>
      <c r="B91" s="55"/>
      <c r="C91" s="51" t="s">
        <v>1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 t="s">
        <v>2</v>
      </c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8"/>
      <c r="AD91" s="9" t="s">
        <v>3</v>
      </c>
    </row>
    <row r="92" spans="1:51" s="10" customFormat="1" ht="15.75" thickBot="1" x14ac:dyDescent="0.3">
      <c r="A92" s="5"/>
      <c r="B92" s="6"/>
      <c r="C92" s="7" t="s">
        <v>66</v>
      </c>
      <c r="D92" s="7" t="s">
        <v>67</v>
      </c>
      <c r="E92" s="7" t="s">
        <v>68</v>
      </c>
      <c r="F92" s="7" t="s">
        <v>69</v>
      </c>
      <c r="G92" s="7" t="s">
        <v>68</v>
      </c>
      <c r="H92" s="7" t="s">
        <v>66</v>
      </c>
      <c r="I92" s="7" t="s">
        <v>66</v>
      </c>
      <c r="J92" s="7" t="s">
        <v>69</v>
      </c>
      <c r="K92" s="7" t="s">
        <v>70</v>
      </c>
      <c r="L92" s="7" t="s">
        <v>71</v>
      </c>
      <c r="M92" s="7" t="s">
        <v>72</v>
      </c>
      <c r="N92" s="7" t="s">
        <v>73</v>
      </c>
      <c r="O92" s="7" t="s">
        <v>74</v>
      </c>
      <c r="P92" s="7" t="s">
        <v>66</v>
      </c>
      <c r="Q92" s="7" t="s">
        <v>67</v>
      </c>
      <c r="R92" s="7" t="s">
        <v>68</v>
      </c>
      <c r="S92" s="7" t="s">
        <v>69</v>
      </c>
      <c r="T92" s="7" t="s">
        <v>68</v>
      </c>
      <c r="U92" s="7" t="s">
        <v>66</v>
      </c>
      <c r="V92" s="7" t="s">
        <v>66</v>
      </c>
      <c r="W92" s="7" t="s">
        <v>69</v>
      </c>
      <c r="X92" s="7" t="s">
        <v>70</v>
      </c>
      <c r="Y92" s="7" t="s">
        <v>71</v>
      </c>
      <c r="Z92" s="7" t="s">
        <v>72</v>
      </c>
      <c r="AA92" s="7" t="s">
        <v>73</v>
      </c>
      <c r="AB92" s="7" t="s">
        <v>74</v>
      </c>
      <c r="AC92" s="8"/>
      <c r="AD92" s="9"/>
    </row>
    <row r="93" spans="1:51" s="37" customFormat="1" ht="15.75" thickTop="1" x14ac:dyDescent="0.25">
      <c r="A93" s="11" t="s">
        <v>48</v>
      </c>
      <c r="B93" s="34" t="s">
        <v>5</v>
      </c>
      <c r="C93" s="13">
        <f>'[2]Monthly Arrest - 60+'!C93</f>
        <v>0</v>
      </c>
      <c r="D93" s="13">
        <f>'[2]Monthly Arrest - 60+'!D93</f>
        <v>0</v>
      </c>
      <c r="E93" s="13">
        <f>'[2]Monthly Arrest - 60+'!E93</f>
        <v>0</v>
      </c>
      <c r="F93" s="13">
        <f>'[2]Monthly Arrest - 60+'!F93</f>
        <v>0</v>
      </c>
      <c r="G93" s="13">
        <f>'[2]Monthly Arrest - 60+'!G93</f>
        <v>0</v>
      </c>
      <c r="H93" s="13">
        <f>'[2]Monthly Arrest - 60+'!H93</f>
        <v>0</v>
      </c>
      <c r="I93" s="13">
        <f>'[2]Monthly Arrest - 60+'!I93</f>
        <v>0</v>
      </c>
      <c r="J93" s="13">
        <f>'[2]Monthly Arrest - 60+'!J93</f>
        <v>0</v>
      </c>
      <c r="K93" s="13">
        <f>'[2]Monthly Arrest - 60+'!K93</f>
        <v>0</v>
      </c>
      <c r="L93" s="13">
        <f>'[2]Monthly Arrest - 60+'!L93</f>
        <v>0</v>
      </c>
      <c r="M93" s="13">
        <f>'[2]Monthly Arrest - 60+'!M93</f>
        <v>0</v>
      </c>
      <c r="N93" s="13">
        <f>'[2]Monthly Arrest - 60+'!N93</f>
        <v>0</v>
      </c>
      <c r="O93" s="14">
        <f>'[2]Monthly Arrest - 60+'!O93</f>
        <v>0</v>
      </c>
      <c r="P93" s="13">
        <f>'[2]Monthly Arrest - 60+'!P93</f>
        <v>0</v>
      </c>
      <c r="Q93" s="13">
        <f>'[2]Monthly Arrest - 60+'!Q93</f>
        <v>0</v>
      </c>
      <c r="R93" s="13">
        <f>'[2]Monthly Arrest - 60+'!R93</f>
        <v>0</v>
      </c>
      <c r="S93" s="13">
        <f>'[2]Monthly Arrest - 60+'!S93</f>
        <v>0</v>
      </c>
      <c r="T93" s="13">
        <f>'[2]Monthly Arrest - 60+'!T93</f>
        <v>0</v>
      </c>
      <c r="U93" s="13">
        <f>'[2]Monthly Arrest - 60+'!U93</f>
        <v>0</v>
      </c>
      <c r="V93" s="13">
        <f>'[2]Monthly Arrest - 60+'!V93</f>
        <v>0</v>
      </c>
      <c r="W93" s="13">
        <f>'[2]Monthly Arrest - 60+'!W93</f>
        <v>0</v>
      </c>
      <c r="X93" s="13">
        <f>'[2]Monthly Arrest - 60+'!X93</f>
        <v>0</v>
      </c>
      <c r="Y93" s="13">
        <f>'[2]Monthly Arrest - 60+'!Y93</f>
        <v>0</v>
      </c>
      <c r="Z93" s="13">
        <f>'[2]Monthly Arrest - 60+'!Z93</f>
        <v>0</v>
      </c>
      <c r="AA93" s="13">
        <f>'[2]Monthly Arrest - 60+'!AA93</f>
        <v>0</v>
      </c>
      <c r="AB93" s="14">
        <f>'[2]Monthly Arrest - 60+'!AB93</f>
        <v>0</v>
      </c>
      <c r="AC93" s="35"/>
      <c r="AD93" s="15">
        <f>SUM(C93:AB93)+SUM('[1]Arrest 25 - 59'!C87:I87)+SUM('[1]Arrest 18 - 24'!C87:I87)+SUM('[1]Arrest - under 18'!C87:H87)</f>
        <v>0</v>
      </c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</row>
    <row r="94" spans="1:51" s="37" customFormat="1" x14ac:dyDescent="0.25">
      <c r="A94" s="16"/>
      <c r="B94" s="38" t="s">
        <v>6</v>
      </c>
      <c r="C94" s="18">
        <f>'[2]Monthly Arrest - 60+'!C94</f>
        <v>0</v>
      </c>
      <c r="D94" s="18">
        <f>'[2]Monthly Arrest - 60+'!D94</f>
        <v>0</v>
      </c>
      <c r="E94" s="18">
        <f>'[2]Monthly Arrest - 60+'!E94</f>
        <v>0</v>
      </c>
      <c r="F94" s="18">
        <f>'[2]Monthly Arrest - 60+'!F94</f>
        <v>0</v>
      </c>
      <c r="G94" s="18">
        <f>'[2]Monthly Arrest - 60+'!G94</f>
        <v>0</v>
      </c>
      <c r="H94" s="18">
        <f>'[2]Monthly Arrest - 60+'!H94</f>
        <v>0</v>
      </c>
      <c r="I94" s="18">
        <f>'[2]Monthly Arrest - 60+'!I94</f>
        <v>0</v>
      </c>
      <c r="J94" s="18">
        <f>'[2]Monthly Arrest - 60+'!J94</f>
        <v>0</v>
      </c>
      <c r="K94" s="18">
        <f>'[2]Monthly Arrest - 60+'!K94</f>
        <v>0</v>
      </c>
      <c r="L94" s="18">
        <f>'[2]Monthly Arrest - 60+'!L94</f>
        <v>0</v>
      </c>
      <c r="M94" s="18">
        <f>'[2]Monthly Arrest - 60+'!M94</f>
        <v>0</v>
      </c>
      <c r="N94" s="18">
        <f>'[2]Monthly Arrest - 60+'!N94</f>
        <v>0</v>
      </c>
      <c r="O94" s="19">
        <f>'[2]Monthly Arrest - 60+'!O94</f>
        <v>0</v>
      </c>
      <c r="P94" s="18">
        <f>'[2]Monthly Arrest - 60+'!P94</f>
        <v>0</v>
      </c>
      <c r="Q94" s="18">
        <f>'[2]Monthly Arrest - 60+'!Q94</f>
        <v>0</v>
      </c>
      <c r="R94" s="18">
        <f>'[2]Monthly Arrest - 60+'!R94</f>
        <v>0</v>
      </c>
      <c r="S94" s="18">
        <f>'[2]Monthly Arrest - 60+'!S94</f>
        <v>0</v>
      </c>
      <c r="T94" s="18">
        <f>'[2]Monthly Arrest - 60+'!T94</f>
        <v>0</v>
      </c>
      <c r="U94" s="18">
        <f>'[2]Monthly Arrest - 60+'!U94</f>
        <v>0</v>
      </c>
      <c r="V94" s="18">
        <f>'[2]Monthly Arrest - 60+'!V94</f>
        <v>0</v>
      </c>
      <c r="W94" s="18">
        <f>'[2]Monthly Arrest - 60+'!W94</f>
        <v>0</v>
      </c>
      <c r="X94" s="18">
        <f>'[2]Monthly Arrest - 60+'!X94</f>
        <v>0</v>
      </c>
      <c r="Y94" s="18">
        <f>'[2]Monthly Arrest - 60+'!Y94</f>
        <v>0</v>
      </c>
      <c r="Z94" s="18">
        <f>'[2]Monthly Arrest - 60+'!Z94</f>
        <v>0</v>
      </c>
      <c r="AA94" s="18">
        <f>'[2]Monthly Arrest - 60+'!AA94</f>
        <v>0</v>
      </c>
      <c r="AB94" s="19">
        <f>'[2]Monthly Arrest - 60+'!AB94</f>
        <v>0</v>
      </c>
      <c r="AC94" s="35"/>
      <c r="AD94" s="20">
        <f>SUM(C94:AB94)+SUM('[1]Arrest 25 - 59'!C88:I88)+SUM('[1]Arrest 18 - 24'!C88:I88)+SUM('[1]Arrest - under 18'!C88:H88)</f>
        <v>0</v>
      </c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</row>
    <row r="95" spans="1:51" s="37" customFormat="1" x14ac:dyDescent="0.25">
      <c r="A95" s="21" t="s">
        <v>49</v>
      </c>
      <c r="B95" s="39" t="s">
        <v>5</v>
      </c>
      <c r="C95" s="23">
        <f>'[2]Monthly Arrest - 60+'!C95</f>
        <v>1</v>
      </c>
      <c r="D95" s="23">
        <f>'[2]Monthly Arrest - 60+'!D95</f>
        <v>0</v>
      </c>
      <c r="E95" s="23">
        <f>'[2]Monthly Arrest - 60+'!E95</f>
        <v>0</v>
      </c>
      <c r="F95" s="23">
        <f>'[2]Monthly Arrest - 60+'!F95</f>
        <v>0</v>
      </c>
      <c r="G95" s="23">
        <f>'[2]Monthly Arrest - 60+'!G95</f>
        <v>0</v>
      </c>
      <c r="H95" s="23">
        <f>'[2]Monthly Arrest - 60+'!H95</f>
        <v>0</v>
      </c>
      <c r="I95" s="23">
        <f>'[2]Monthly Arrest - 60+'!I95</f>
        <v>0</v>
      </c>
      <c r="J95" s="23">
        <f>'[2]Monthly Arrest - 60+'!J95</f>
        <v>0</v>
      </c>
      <c r="K95" s="23">
        <f>'[2]Monthly Arrest - 60+'!K95</f>
        <v>0</v>
      </c>
      <c r="L95" s="23">
        <f>'[2]Monthly Arrest - 60+'!L95</f>
        <v>0</v>
      </c>
      <c r="M95" s="23">
        <f>'[2]Monthly Arrest - 60+'!M95</f>
        <v>0</v>
      </c>
      <c r="N95" s="23">
        <f>'[2]Monthly Arrest - 60+'!N95</f>
        <v>0</v>
      </c>
      <c r="O95" s="24">
        <f>'[2]Monthly Arrest - 60+'!O95</f>
        <v>1</v>
      </c>
      <c r="P95" s="23">
        <f>'[2]Monthly Arrest - 60+'!P95</f>
        <v>0</v>
      </c>
      <c r="Q95" s="23">
        <f>'[2]Monthly Arrest - 60+'!Q95</f>
        <v>0</v>
      </c>
      <c r="R95" s="23">
        <f>'[2]Monthly Arrest - 60+'!R95</f>
        <v>0</v>
      </c>
      <c r="S95" s="23">
        <f>'[2]Monthly Arrest - 60+'!S95</f>
        <v>0</v>
      </c>
      <c r="T95" s="23">
        <f>'[2]Monthly Arrest - 60+'!T95</f>
        <v>0</v>
      </c>
      <c r="U95" s="23">
        <f>'[2]Monthly Arrest - 60+'!U95</f>
        <v>0</v>
      </c>
      <c r="V95" s="23">
        <f>'[2]Monthly Arrest - 60+'!V95</f>
        <v>0</v>
      </c>
      <c r="W95" s="23">
        <f>'[2]Monthly Arrest - 60+'!W95</f>
        <v>0</v>
      </c>
      <c r="X95" s="23">
        <f>'[2]Monthly Arrest - 60+'!X95</f>
        <v>0</v>
      </c>
      <c r="Y95" s="23">
        <f>'[2]Monthly Arrest - 60+'!Y95</f>
        <v>0</v>
      </c>
      <c r="Z95" s="23">
        <f>'[2]Monthly Arrest - 60+'!Z95</f>
        <v>0</v>
      </c>
      <c r="AA95" s="23">
        <f>'[2]Monthly Arrest - 60+'!AA95</f>
        <v>0</v>
      </c>
      <c r="AB95" s="24">
        <f>'[2]Monthly Arrest - 60+'!AB95</f>
        <v>0</v>
      </c>
      <c r="AC95" s="35"/>
      <c r="AD95" s="20">
        <f>SUM(C95:AB95)+SUM('[1]Arrest 25 - 59'!C89:I89)+SUM('[1]Arrest 18 - 24'!C89:I89)+SUM('[1]Arrest - under 18'!C89:H89)</f>
        <v>2</v>
      </c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</row>
    <row r="96" spans="1:51" s="37" customFormat="1" x14ac:dyDescent="0.25">
      <c r="A96" s="16"/>
      <c r="B96" s="38" t="s">
        <v>6</v>
      </c>
      <c r="C96" s="18">
        <f>'[2]Monthly Arrest - 60+'!C96</f>
        <v>0</v>
      </c>
      <c r="D96" s="18">
        <f>'[2]Monthly Arrest - 60+'!D96</f>
        <v>0</v>
      </c>
      <c r="E96" s="18">
        <f>'[2]Monthly Arrest - 60+'!E96</f>
        <v>0</v>
      </c>
      <c r="F96" s="18">
        <f>'[2]Monthly Arrest - 60+'!F96</f>
        <v>0</v>
      </c>
      <c r="G96" s="18">
        <f>'[2]Monthly Arrest - 60+'!G96</f>
        <v>0</v>
      </c>
      <c r="H96" s="18">
        <f>'[2]Monthly Arrest - 60+'!H96</f>
        <v>0</v>
      </c>
      <c r="I96" s="18">
        <f>'[2]Monthly Arrest - 60+'!I96</f>
        <v>0</v>
      </c>
      <c r="J96" s="18">
        <f>'[2]Monthly Arrest - 60+'!J96</f>
        <v>0</v>
      </c>
      <c r="K96" s="18">
        <f>'[2]Monthly Arrest - 60+'!K96</f>
        <v>0</v>
      </c>
      <c r="L96" s="18">
        <f>'[2]Monthly Arrest - 60+'!L96</f>
        <v>0</v>
      </c>
      <c r="M96" s="18">
        <f>'[2]Monthly Arrest - 60+'!M96</f>
        <v>0</v>
      </c>
      <c r="N96" s="18">
        <f>'[2]Monthly Arrest - 60+'!N96</f>
        <v>0</v>
      </c>
      <c r="O96" s="19">
        <f>'[2]Monthly Arrest - 60+'!O96</f>
        <v>0</v>
      </c>
      <c r="P96" s="18">
        <f>'[2]Monthly Arrest - 60+'!P96</f>
        <v>0</v>
      </c>
      <c r="Q96" s="18">
        <f>'[2]Monthly Arrest - 60+'!Q96</f>
        <v>2</v>
      </c>
      <c r="R96" s="18">
        <f>'[2]Monthly Arrest - 60+'!R96</f>
        <v>0</v>
      </c>
      <c r="S96" s="18">
        <f>'[2]Monthly Arrest - 60+'!S96</f>
        <v>0</v>
      </c>
      <c r="T96" s="18">
        <f>'[2]Monthly Arrest - 60+'!T96</f>
        <v>0</v>
      </c>
      <c r="U96" s="18">
        <f>'[2]Monthly Arrest - 60+'!U96</f>
        <v>0</v>
      </c>
      <c r="V96" s="18">
        <f>'[2]Monthly Arrest - 60+'!V96</f>
        <v>0</v>
      </c>
      <c r="W96" s="18">
        <f>'[2]Monthly Arrest - 60+'!W96</f>
        <v>0</v>
      </c>
      <c r="X96" s="18">
        <f>'[2]Monthly Arrest - 60+'!X96</f>
        <v>0</v>
      </c>
      <c r="Y96" s="18">
        <f>'[2]Monthly Arrest - 60+'!Y96</f>
        <v>0</v>
      </c>
      <c r="Z96" s="18">
        <f>'[2]Monthly Arrest - 60+'!Z96</f>
        <v>0</v>
      </c>
      <c r="AA96" s="18">
        <f>'[2]Monthly Arrest - 60+'!AA96</f>
        <v>0</v>
      </c>
      <c r="AB96" s="19">
        <f>'[2]Monthly Arrest - 60+'!AB96</f>
        <v>2</v>
      </c>
      <c r="AC96" s="35"/>
      <c r="AD96" s="20">
        <f>SUM(C96:AB96)+SUM('[1]Arrest 25 - 59'!C90:I90)+SUM('[1]Arrest 18 - 24'!C90:I90)+SUM('[1]Arrest - under 18'!C90:H90)</f>
        <v>4</v>
      </c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</row>
    <row r="97" spans="1:51" s="37" customFormat="1" x14ac:dyDescent="0.25">
      <c r="A97" s="21" t="s">
        <v>50</v>
      </c>
      <c r="B97" s="39" t="s">
        <v>5</v>
      </c>
      <c r="C97" s="23">
        <f>'[2]Monthly Arrest - 60+'!C97</f>
        <v>0</v>
      </c>
      <c r="D97" s="23">
        <f>'[2]Monthly Arrest - 60+'!D97</f>
        <v>0</v>
      </c>
      <c r="E97" s="23">
        <f>'[2]Monthly Arrest - 60+'!E97</f>
        <v>0</v>
      </c>
      <c r="F97" s="23">
        <f>'[2]Monthly Arrest - 60+'!F97</f>
        <v>0</v>
      </c>
      <c r="G97" s="23">
        <f>'[2]Monthly Arrest - 60+'!G97</f>
        <v>0</v>
      </c>
      <c r="H97" s="23">
        <f>'[2]Monthly Arrest - 60+'!H97</f>
        <v>0</v>
      </c>
      <c r="I97" s="23">
        <f>'[2]Monthly Arrest - 60+'!I97</f>
        <v>0</v>
      </c>
      <c r="J97" s="23">
        <f>'[2]Monthly Arrest - 60+'!J97</f>
        <v>0</v>
      </c>
      <c r="K97" s="23">
        <f>'[2]Monthly Arrest - 60+'!K97</f>
        <v>0</v>
      </c>
      <c r="L97" s="23">
        <f>'[2]Monthly Arrest - 60+'!L97</f>
        <v>0</v>
      </c>
      <c r="M97" s="23">
        <f>'[2]Monthly Arrest - 60+'!M97</f>
        <v>0</v>
      </c>
      <c r="N97" s="23">
        <f>'[2]Monthly Arrest - 60+'!N97</f>
        <v>0</v>
      </c>
      <c r="O97" s="24">
        <f>'[2]Monthly Arrest - 60+'!O97</f>
        <v>0</v>
      </c>
      <c r="P97" s="23">
        <f>'[2]Monthly Arrest - 60+'!P97</f>
        <v>0</v>
      </c>
      <c r="Q97" s="23">
        <f>'[2]Monthly Arrest - 60+'!Q97</f>
        <v>0</v>
      </c>
      <c r="R97" s="23">
        <f>'[2]Monthly Arrest - 60+'!R97</f>
        <v>0</v>
      </c>
      <c r="S97" s="23">
        <f>'[2]Monthly Arrest - 60+'!S97</f>
        <v>0</v>
      </c>
      <c r="T97" s="23">
        <f>'[2]Monthly Arrest - 60+'!T97</f>
        <v>0</v>
      </c>
      <c r="U97" s="23">
        <f>'[2]Monthly Arrest - 60+'!U97</f>
        <v>0</v>
      </c>
      <c r="V97" s="23">
        <f>'[2]Monthly Arrest - 60+'!V97</f>
        <v>0</v>
      </c>
      <c r="W97" s="23">
        <f>'[2]Monthly Arrest - 60+'!W97</f>
        <v>0</v>
      </c>
      <c r="X97" s="23">
        <f>'[2]Monthly Arrest - 60+'!X97</f>
        <v>0</v>
      </c>
      <c r="Y97" s="23">
        <f>'[2]Monthly Arrest - 60+'!Y97</f>
        <v>0</v>
      </c>
      <c r="Z97" s="23">
        <f>'[2]Monthly Arrest - 60+'!Z97</f>
        <v>0</v>
      </c>
      <c r="AA97" s="23">
        <f>'[2]Monthly Arrest - 60+'!AA97</f>
        <v>0</v>
      </c>
      <c r="AB97" s="24">
        <f>'[2]Monthly Arrest - 60+'!AB97</f>
        <v>0</v>
      </c>
      <c r="AC97" s="35"/>
      <c r="AD97" s="20">
        <f>SUM(C97:AB97)+SUM('[1]Arrest 25 - 59'!C91:I91)+SUM('[1]Arrest 18 - 24'!C91:I91)+SUM('[1]Arrest - under 18'!C91:H91)</f>
        <v>0</v>
      </c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</row>
    <row r="98" spans="1:51" s="37" customFormat="1" x14ac:dyDescent="0.25">
      <c r="A98" s="16"/>
      <c r="B98" s="38" t="s">
        <v>6</v>
      </c>
      <c r="C98" s="18">
        <f>'[2]Monthly Arrest - 60+'!C98</f>
        <v>0</v>
      </c>
      <c r="D98" s="18">
        <f>'[2]Monthly Arrest - 60+'!D98</f>
        <v>0</v>
      </c>
      <c r="E98" s="18">
        <f>'[2]Monthly Arrest - 60+'!E98</f>
        <v>0</v>
      </c>
      <c r="F98" s="18">
        <f>'[2]Monthly Arrest - 60+'!F98</f>
        <v>0</v>
      </c>
      <c r="G98" s="18">
        <f>'[2]Monthly Arrest - 60+'!G98</f>
        <v>0</v>
      </c>
      <c r="H98" s="18">
        <f>'[2]Monthly Arrest - 60+'!H98</f>
        <v>0</v>
      </c>
      <c r="I98" s="18">
        <f>'[2]Monthly Arrest - 60+'!I98</f>
        <v>0</v>
      </c>
      <c r="J98" s="18">
        <f>'[2]Monthly Arrest - 60+'!J98</f>
        <v>0</v>
      </c>
      <c r="K98" s="18">
        <f>'[2]Monthly Arrest - 60+'!K98</f>
        <v>0</v>
      </c>
      <c r="L98" s="18">
        <f>'[2]Monthly Arrest - 60+'!L98</f>
        <v>0</v>
      </c>
      <c r="M98" s="18">
        <f>'[2]Monthly Arrest - 60+'!M98</f>
        <v>0</v>
      </c>
      <c r="N98" s="18">
        <f>'[2]Monthly Arrest - 60+'!N98</f>
        <v>0</v>
      </c>
      <c r="O98" s="19">
        <f>'[2]Monthly Arrest - 60+'!O98</f>
        <v>0</v>
      </c>
      <c r="P98" s="18">
        <f>'[2]Monthly Arrest - 60+'!P98</f>
        <v>0</v>
      </c>
      <c r="Q98" s="18">
        <f>'[2]Monthly Arrest - 60+'!Q98</f>
        <v>0</v>
      </c>
      <c r="R98" s="18">
        <f>'[2]Monthly Arrest - 60+'!R98</f>
        <v>0</v>
      </c>
      <c r="S98" s="18">
        <f>'[2]Monthly Arrest - 60+'!S98</f>
        <v>0</v>
      </c>
      <c r="T98" s="18">
        <f>'[2]Monthly Arrest - 60+'!T98</f>
        <v>0</v>
      </c>
      <c r="U98" s="18">
        <f>'[2]Monthly Arrest - 60+'!U98</f>
        <v>0</v>
      </c>
      <c r="V98" s="18">
        <f>'[2]Monthly Arrest - 60+'!V98</f>
        <v>0</v>
      </c>
      <c r="W98" s="18">
        <f>'[2]Monthly Arrest - 60+'!W98</f>
        <v>0</v>
      </c>
      <c r="X98" s="18">
        <f>'[2]Monthly Arrest - 60+'!X98</f>
        <v>0</v>
      </c>
      <c r="Y98" s="18">
        <f>'[2]Monthly Arrest - 60+'!Y98</f>
        <v>0</v>
      </c>
      <c r="Z98" s="18">
        <f>'[2]Monthly Arrest - 60+'!Z98</f>
        <v>0</v>
      </c>
      <c r="AA98" s="18">
        <f>'[2]Monthly Arrest - 60+'!AA98</f>
        <v>0</v>
      </c>
      <c r="AB98" s="19">
        <f>'[2]Monthly Arrest - 60+'!AB98</f>
        <v>0</v>
      </c>
      <c r="AC98" s="35"/>
      <c r="AD98" s="20">
        <f>SUM(C98:AB98)+SUM('[1]Arrest 25 - 59'!C92:I92)+SUM('[1]Arrest 18 - 24'!C92:I92)+SUM('[1]Arrest - under 18'!C92:H92)</f>
        <v>0</v>
      </c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</row>
    <row r="99" spans="1:51" s="37" customFormat="1" x14ac:dyDescent="0.25">
      <c r="A99" s="21" t="s">
        <v>51</v>
      </c>
      <c r="B99" s="39" t="s">
        <v>5</v>
      </c>
      <c r="C99" s="23">
        <f>'[2]Monthly Arrest - 60+'!C99</f>
        <v>0</v>
      </c>
      <c r="D99" s="23">
        <f>'[2]Monthly Arrest - 60+'!D99</f>
        <v>0</v>
      </c>
      <c r="E99" s="23">
        <f>'[2]Monthly Arrest - 60+'!E99</f>
        <v>0</v>
      </c>
      <c r="F99" s="23">
        <f>'[2]Monthly Arrest - 60+'!F99</f>
        <v>0</v>
      </c>
      <c r="G99" s="23">
        <f>'[2]Monthly Arrest - 60+'!G99</f>
        <v>0</v>
      </c>
      <c r="H99" s="23">
        <f>'[2]Monthly Arrest - 60+'!H99</f>
        <v>0</v>
      </c>
      <c r="I99" s="23">
        <f>'[2]Monthly Arrest - 60+'!I99</f>
        <v>0</v>
      </c>
      <c r="J99" s="23">
        <f>'[2]Monthly Arrest - 60+'!J99</f>
        <v>0</v>
      </c>
      <c r="K99" s="23">
        <f>'[2]Monthly Arrest - 60+'!K99</f>
        <v>0</v>
      </c>
      <c r="L99" s="23">
        <f>'[2]Monthly Arrest - 60+'!L99</f>
        <v>0</v>
      </c>
      <c r="M99" s="23">
        <f>'[2]Monthly Arrest - 60+'!M99</f>
        <v>0</v>
      </c>
      <c r="N99" s="23">
        <f>'[2]Monthly Arrest - 60+'!N99</f>
        <v>0</v>
      </c>
      <c r="O99" s="24">
        <f>'[2]Monthly Arrest - 60+'!O99</f>
        <v>0</v>
      </c>
      <c r="P99" s="23">
        <f>'[2]Monthly Arrest - 60+'!P99</f>
        <v>0</v>
      </c>
      <c r="Q99" s="23">
        <f>'[2]Monthly Arrest - 60+'!Q99</f>
        <v>0</v>
      </c>
      <c r="R99" s="23">
        <f>'[2]Monthly Arrest - 60+'!R99</f>
        <v>0</v>
      </c>
      <c r="S99" s="23">
        <f>'[2]Monthly Arrest - 60+'!S99</f>
        <v>0</v>
      </c>
      <c r="T99" s="23">
        <f>'[2]Monthly Arrest - 60+'!T99</f>
        <v>0</v>
      </c>
      <c r="U99" s="23">
        <f>'[2]Monthly Arrest - 60+'!U99</f>
        <v>0</v>
      </c>
      <c r="V99" s="23">
        <f>'[2]Monthly Arrest - 60+'!V99</f>
        <v>0</v>
      </c>
      <c r="W99" s="23">
        <f>'[2]Monthly Arrest - 60+'!W99</f>
        <v>0</v>
      </c>
      <c r="X99" s="23">
        <f>'[2]Monthly Arrest - 60+'!X99</f>
        <v>0</v>
      </c>
      <c r="Y99" s="23">
        <f>'[2]Monthly Arrest - 60+'!Y99</f>
        <v>0</v>
      </c>
      <c r="Z99" s="23">
        <f>'[2]Monthly Arrest - 60+'!Z99</f>
        <v>0</v>
      </c>
      <c r="AA99" s="23">
        <f>'[2]Monthly Arrest - 60+'!AA99</f>
        <v>0</v>
      </c>
      <c r="AB99" s="24">
        <f>'[2]Monthly Arrest - 60+'!AB99</f>
        <v>0</v>
      </c>
      <c r="AC99" s="35"/>
      <c r="AD99" s="20">
        <f>SUM(C99:AB99)+SUM('[1]Arrest 25 - 59'!C93:I93)+SUM('[1]Arrest 18 - 24'!C93:I93)+SUM('[1]Arrest - under 18'!C93:H93)</f>
        <v>0</v>
      </c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</row>
    <row r="100" spans="1:51" s="36" customFormat="1" x14ac:dyDescent="0.25">
      <c r="A100" s="16"/>
      <c r="B100" s="38" t="s">
        <v>6</v>
      </c>
      <c r="C100" s="18">
        <f>'[2]Monthly Arrest - 60+'!C100</f>
        <v>0</v>
      </c>
      <c r="D100" s="18">
        <f>'[2]Monthly Arrest - 60+'!D100</f>
        <v>0</v>
      </c>
      <c r="E100" s="18">
        <f>'[2]Monthly Arrest - 60+'!E100</f>
        <v>0</v>
      </c>
      <c r="F100" s="18">
        <f>'[2]Monthly Arrest - 60+'!F100</f>
        <v>0</v>
      </c>
      <c r="G100" s="18">
        <f>'[2]Monthly Arrest - 60+'!G100</f>
        <v>0</v>
      </c>
      <c r="H100" s="18">
        <f>'[2]Monthly Arrest - 60+'!H100</f>
        <v>0</v>
      </c>
      <c r="I100" s="18">
        <f>'[2]Monthly Arrest - 60+'!I100</f>
        <v>0</v>
      </c>
      <c r="J100" s="18">
        <f>'[2]Monthly Arrest - 60+'!J100</f>
        <v>0</v>
      </c>
      <c r="K100" s="18">
        <f>'[2]Monthly Arrest - 60+'!K100</f>
        <v>0</v>
      </c>
      <c r="L100" s="18">
        <f>'[2]Monthly Arrest - 60+'!L100</f>
        <v>0</v>
      </c>
      <c r="M100" s="18">
        <f>'[2]Monthly Arrest - 60+'!M100</f>
        <v>0</v>
      </c>
      <c r="N100" s="18">
        <f>'[2]Monthly Arrest - 60+'!N100</f>
        <v>0</v>
      </c>
      <c r="O100" s="19">
        <f>'[2]Monthly Arrest - 60+'!O100</f>
        <v>0</v>
      </c>
      <c r="P100" s="18">
        <f>'[2]Monthly Arrest - 60+'!P100</f>
        <v>0</v>
      </c>
      <c r="Q100" s="18">
        <f>'[2]Monthly Arrest - 60+'!Q100</f>
        <v>0</v>
      </c>
      <c r="R100" s="18">
        <f>'[2]Monthly Arrest - 60+'!R100</f>
        <v>0</v>
      </c>
      <c r="S100" s="18">
        <f>'[2]Monthly Arrest - 60+'!S100</f>
        <v>0</v>
      </c>
      <c r="T100" s="18">
        <f>'[2]Monthly Arrest - 60+'!T100</f>
        <v>0</v>
      </c>
      <c r="U100" s="18">
        <f>'[2]Monthly Arrest - 60+'!U100</f>
        <v>0</v>
      </c>
      <c r="V100" s="18">
        <f>'[2]Monthly Arrest - 60+'!V100</f>
        <v>0</v>
      </c>
      <c r="W100" s="18">
        <f>'[2]Monthly Arrest - 60+'!W100</f>
        <v>0</v>
      </c>
      <c r="X100" s="18">
        <f>'[2]Monthly Arrest - 60+'!X100</f>
        <v>0</v>
      </c>
      <c r="Y100" s="18">
        <f>'[2]Monthly Arrest - 60+'!Y100</f>
        <v>0</v>
      </c>
      <c r="Z100" s="18">
        <f>'[2]Monthly Arrest - 60+'!Z100</f>
        <v>0</v>
      </c>
      <c r="AA100" s="18">
        <f>'[2]Monthly Arrest - 60+'!AA100</f>
        <v>0</v>
      </c>
      <c r="AB100" s="19">
        <f>'[2]Monthly Arrest - 60+'!AB100</f>
        <v>0</v>
      </c>
      <c r="AC100" s="35"/>
      <c r="AD100" s="20">
        <f>SUM(C100:AB100)+SUM('[1]Arrest 25 - 59'!C94:I94)+SUM('[1]Arrest 18 - 24'!C94:I94)+SUM('[1]Arrest - under 18'!C94:H94)</f>
        <v>0</v>
      </c>
    </row>
    <row r="101" spans="1:51" s="36" customFormat="1" x14ac:dyDescent="0.25">
      <c r="A101" s="21" t="s">
        <v>52</v>
      </c>
      <c r="B101" s="39" t="s">
        <v>5</v>
      </c>
      <c r="C101" s="23">
        <f>'[2]Monthly Arrest - 60+'!C101</f>
        <v>0</v>
      </c>
      <c r="D101" s="23">
        <f>'[2]Monthly Arrest - 60+'!D101</f>
        <v>0</v>
      </c>
      <c r="E101" s="23">
        <f>'[2]Monthly Arrest - 60+'!E101</f>
        <v>0</v>
      </c>
      <c r="F101" s="23">
        <f>'[2]Monthly Arrest - 60+'!F101</f>
        <v>0</v>
      </c>
      <c r="G101" s="23">
        <f>'[2]Monthly Arrest - 60+'!G101</f>
        <v>0</v>
      </c>
      <c r="H101" s="23">
        <f>'[2]Monthly Arrest - 60+'!H101</f>
        <v>0</v>
      </c>
      <c r="I101" s="23">
        <f>'[2]Monthly Arrest - 60+'!I101</f>
        <v>0</v>
      </c>
      <c r="J101" s="23">
        <f>'[2]Monthly Arrest - 60+'!J101</f>
        <v>0</v>
      </c>
      <c r="K101" s="23">
        <f>'[2]Monthly Arrest - 60+'!K101</f>
        <v>0</v>
      </c>
      <c r="L101" s="23">
        <f>'[2]Monthly Arrest - 60+'!L101</f>
        <v>0</v>
      </c>
      <c r="M101" s="23">
        <f>'[2]Monthly Arrest - 60+'!M101</f>
        <v>0</v>
      </c>
      <c r="N101" s="23">
        <f>'[2]Monthly Arrest - 60+'!N101</f>
        <v>0</v>
      </c>
      <c r="O101" s="24">
        <f>'[2]Monthly Arrest - 60+'!O101</f>
        <v>0</v>
      </c>
      <c r="P101" s="23">
        <f>'[2]Monthly Arrest - 60+'!P101</f>
        <v>0</v>
      </c>
      <c r="Q101" s="23">
        <f>'[2]Monthly Arrest - 60+'!Q101</f>
        <v>0</v>
      </c>
      <c r="R101" s="23">
        <f>'[2]Monthly Arrest - 60+'!R101</f>
        <v>0</v>
      </c>
      <c r="S101" s="23">
        <f>'[2]Monthly Arrest - 60+'!S101</f>
        <v>0</v>
      </c>
      <c r="T101" s="23">
        <f>'[2]Monthly Arrest - 60+'!T101</f>
        <v>0</v>
      </c>
      <c r="U101" s="23">
        <f>'[2]Monthly Arrest - 60+'!U101</f>
        <v>0</v>
      </c>
      <c r="V101" s="23">
        <f>'[2]Monthly Arrest - 60+'!V101</f>
        <v>0</v>
      </c>
      <c r="W101" s="23">
        <f>'[2]Monthly Arrest - 60+'!W101</f>
        <v>0</v>
      </c>
      <c r="X101" s="23">
        <f>'[2]Monthly Arrest - 60+'!X101</f>
        <v>0</v>
      </c>
      <c r="Y101" s="23">
        <f>'[2]Monthly Arrest - 60+'!Y101</f>
        <v>0</v>
      </c>
      <c r="Z101" s="23">
        <f>'[2]Monthly Arrest - 60+'!Z101</f>
        <v>0</v>
      </c>
      <c r="AA101" s="23">
        <f>'[2]Monthly Arrest - 60+'!AA101</f>
        <v>0</v>
      </c>
      <c r="AB101" s="24">
        <f>'[2]Monthly Arrest - 60+'!AB101</f>
        <v>0</v>
      </c>
      <c r="AC101" s="35"/>
      <c r="AD101" s="20">
        <f>SUM(C101:AB101)+SUM('[1]Arrest 25 - 59'!C95:I95)+SUM('[1]Arrest 18 - 24'!C95:I95)+SUM('[1]Arrest - under 18'!C95:H95)</f>
        <v>0</v>
      </c>
    </row>
    <row r="102" spans="1:51" s="36" customFormat="1" x14ac:dyDescent="0.25">
      <c r="A102" s="16"/>
      <c r="B102" s="38" t="s">
        <v>6</v>
      </c>
      <c r="C102" s="18">
        <f>'[2]Monthly Arrest - 60+'!C102</f>
        <v>0</v>
      </c>
      <c r="D102" s="18">
        <f>'[2]Monthly Arrest - 60+'!D102</f>
        <v>0</v>
      </c>
      <c r="E102" s="18">
        <f>'[2]Monthly Arrest - 60+'!E102</f>
        <v>0</v>
      </c>
      <c r="F102" s="18">
        <f>'[2]Monthly Arrest - 60+'!F102</f>
        <v>0</v>
      </c>
      <c r="G102" s="18">
        <f>'[2]Monthly Arrest - 60+'!G102</f>
        <v>0</v>
      </c>
      <c r="H102" s="18">
        <f>'[2]Monthly Arrest - 60+'!H102</f>
        <v>0</v>
      </c>
      <c r="I102" s="18">
        <f>'[2]Monthly Arrest - 60+'!I102</f>
        <v>0</v>
      </c>
      <c r="J102" s="18">
        <f>'[2]Monthly Arrest - 60+'!J102</f>
        <v>0</v>
      </c>
      <c r="K102" s="18">
        <f>'[2]Monthly Arrest - 60+'!K102</f>
        <v>0</v>
      </c>
      <c r="L102" s="18">
        <f>'[2]Monthly Arrest - 60+'!L102</f>
        <v>0</v>
      </c>
      <c r="M102" s="18">
        <f>'[2]Monthly Arrest - 60+'!M102</f>
        <v>0</v>
      </c>
      <c r="N102" s="18">
        <f>'[2]Monthly Arrest - 60+'!N102</f>
        <v>0</v>
      </c>
      <c r="O102" s="19">
        <f>'[2]Monthly Arrest - 60+'!O102</f>
        <v>0</v>
      </c>
      <c r="P102" s="18">
        <f>'[2]Monthly Arrest - 60+'!P102</f>
        <v>0</v>
      </c>
      <c r="Q102" s="18">
        <f>'[2]Monthly Arrest - 60+'!Q102</f>
        <v>0</v>
      </c>
      <c r="R102" s="18">
        <f>'[2]Monthly Arrest - 60+'!R102</f>
        <v>0</v>
      </c>
      <c r="S102" s="18">
        <f>'[2]Monthly Arrest - 60+'!S102</f>
        <v>0</v>
      </c>
      <c r="T102" s="18">
        <f>'[2]Monthly Arrest - 60+'!T102</f>
        <v>0</v>
      </c>
      <c r="U102" s="18">
        <f>'[2]Monthly Arrest - 60+'!U102</f>
        <v>1</v>
      </c>
      <c r="V102" s="18">
        <f>'[2]Monthly Arrest - 60+'!V102</f>
        <v>0</v>
      </c>
      <c r="W102" s="18">
        <f>'[2]Monthly Arrest - 60+'!W102</f>
        <v>0</v>
      </c>
      <c r="X102" s="18">
        <f>'[2]Monthly Arrest - 60+'!X102</f>
        <v>0</v>
      </c>
      <c r="Y102" s="18">
        <f>'[2]Monthly Arrest - 60+'!Y102</f>
        <v>0</v>
      </c>
      <c r="Z102" s="18">
        <f>'[2]Monthly Arrest - 60+'!Z102</f>
        <v>0</v>
      </c>
      <c r="AA102" s="18">
        <f>'[2]Monthly Arrest - 60+'!AA102</f>
        <v>0</v>
      </c>
      <c r="AB102" s="19">
        <f>'[2]Monthly Arrest - 60+'!AB102</f>
        <v>1</v>
      </c>
      <c r="AC102" s="35"/>
      <c r="AD102" s="20">
        <f>SUM(C102:AB102)+SUM('[1]Arrest 25 - 59'!C96:I96)+SUM('[1]Arrest 18 - 24'!C96:I96)+SUM('[1]Arrest - under 18'!C96:H96)</f>
        <v>2</v>
      </c>
    </row>
    <row r="103" spans="1:51" s="36" customFormat="1" x14ac:dyDescent="0.25">
      <c r="A103" s="21" t="s">
        <v>53</v>
      </c>
      <c r="B103" s="39" t="s">
        <v>5</v>
      </c>
      <c r="C103" s="23">
        <f>'[2]Monthly Arrest - 60+'!C103</f>
        <v>0</v>
      </c>
      <c r="D103" s="23">
        <f>'[2]Monthly Arrest - 60+'!D103</f>
        <v>0</v>
      </c>
      <c r="E103" s="23">
        <f>'[2]Monthly Arrest - 60+'!E103</f>
        <v>0</v>
      </c>
      <c r="F103" s="23">
        <f>'[2]Monthly Arrest - 60+'!F103</f>
        <v>0</v>
      </c>
      <c r="G103" s="23">
        <f>'[2]Monthly Arrest - 60+'!G103</f>
        <v>0</v>
      </c>
      <c r="H103" s="23">
        <f>'[2]Monthly Arrest - 60+'!H103</f>
        <v>0</v>
      </c>
      <c r="I103" s="23">
        <f>'[2]Monthly Arrest - 60+'!I103</f>
        <v>0</v>
      </c>
      <c r="J103" s="23">
        <f>'[2]Monthly Arrest - 60+'!J103</f>
        <v>0</v>
      </c>
      <c r="K103" s="23">
        <f>'[2]Monthly Arrest - 60+'!K103</f>
        <v>0</v>
      </c>
      <c r="L103" s="23">
        <f>'[2]Monthly Arrest - 60+'!L103</f>
        <v>0</v>
      </c>
      <c r="M103" s="23">
        <f>'[2]Monthly Arrest - 60+'!M103</f>
        <v>0</v>
      </c>
      <c r="N103" s="23">
        <f>'[2]Monthly Arrest - 60+'!N103</f>
        <v>0</v>
      </c>
      <c r="O103" s="24">
        <f>'[2]Monthly Arrest - 60+'!O103</f>
        <v>0</v>
      </c>
      <c r="P103" s="23">
        <f>'[2]Monthly Arrest - 60+'!P103</f>
        <v>0</v>
      </c>
      <c r="Q103" s="23">
        <f>'[2]Monthly Arrest - 60+'!Q103</f>
        <v>0</v>
      </c>
      <c r="R103" s="23">
        <f>'[2]Monthly Arrest - 60+'!R103</f>
        <v>0</v>
      </c>
      <c r="S103" s="23">
        <f>'[2]Monthly Arrest - 60+'!S103</f>
        <v>0</v>
      </c>
      <c r="T103" s="23">
        <f>'[2]Monthly Arrest - 60+'!T103</f>
        <v>0</v>
      </c>
      <c r="U103" s="23">
        <f>'[2]Monthly Arrest - 60+'!U103</f>
        <v>0</v>
      </c>
      <c r="V103" s="23">
        <f>'[2]Monthly Arrest - 60+'!V103</f>
        <v>0</v>
      </c>
      <c r="W103" s="23">
        <f>'[2]Monthly Arrest - 60+'!W103</f>
        <v>0</v>
      </c>
      <c r="X103" s="23">
        <f>'[2]Monthly Arrest - 60+'!X103</f>
        <v>0</v>
      </c>
      <c r="Y103" s="23">
        <f>'[2]Monthly Arrest - 60+'!Y103</f>
        <v>0</v>
      </c>
      <c r="Z103" s="23">
        <f>'[2]Monthly Arrest - 60+'!Z103</f>
        <v>0</v>
      </c>
      <c r="AA103" s="23">
        <f>'[2]Monthly Arrest - 60+'!AA103</f>
        <v>0</v>
      </c>
      <c r="AB103" s="24">
        <f>'[2]Monthly Arrest - 60+'!AB103</f>
        <v>0</v>
      </c>
      <c r="AC103" s="35"/>
      <c r="AD103" s="20">
        <f>SUM(C103:AB103)+SUM('[1]Arrest 25 - 59'!C97:I97)+SUM('[1]Arrest 18 - 24'!C97:I97)+SUM('[1]Arrest - under 18'!C97:H97)</f>
        <v>0</v>
      </c>
    </row>
    <row r="104" spans="1:51" s="36" customFormat="1" x14ac:dyDescent="0.25">
      <c r="A104" s="16"/>
      <c r="B104" s="38" t="s">
        <v>6</v>
      </c>
      <c r="C104" s="18">
        <f>'[2]Monthly Arrest - 60+'!C104</f>
        <v>0</v>
      </c>
      <c r="D104" s="18">
        <f>'[2]Monthly Arrest - 60+'!D104</f>
        <v>0</v>
      </c>
      <c r="E104" s="18">
        <f>'[2]Monthly Arrest - 60+'!E104</f>
        <v>0</v>
      </c>
      <c r="F104" s="18">
        <f>'[2]Monthly Arrest - 60+'!F104</f>
        <v>0</v>
      </c>
      <c r="G104" s="18">
        <f>'[2]Monthly Arrest - 60+'!G104</f>
        <v>0</v>
      </c>
      <c r="H104" s="18">
        <f>'[2]Monthly Arrest - 60+'!H104</f>
        <v>0</v>
      </c>
      <c r="I104" s="18">
        <f>'[2]Monthly Arrest - 60+'!I104</f>
        <v>0</v>
      </c>
      <c r="J104" s="18">
        <f>'[2]Monthly Arrest - 60+'!J104</f>
        <v>0</v>
      </c>
      <c r="K104" s="18">
        <f>'[2]Monthly Arrest - 60+'!K104</f>
        <v>0</v>
      </c>
      <c r="L104" s="18">
        <f>'[2]Monthly Arrest - 60+'!L104</f>
        <v>0</v>
      </c>
      <c r="M104" s="18">
        <f>'[2]Monthly Arrest - 60+'!M104</f>
        <v>0</v>
      </c>
      <c r="N104" s="18">
        <f>'[2]Monthly Arrest - 60+'!N104</f>
        <v>0</v>
      </c>
      <c r="O104" s="19">
        <f>'[2]Monthly Arrest - 60+'!O104</f>
        <v>0</v>
      </c>
      <c r="P104" s="18">
        <f>'[2]Monthly Arrest - 60+'!P104</f>
        <v>0</v>
      </c>
      <c r="Q104" s="18">
        <f>'[2]Monthly Arrest - 60+'!Q104</f>
        <v>0</v>
      </c>
      <c r="R104" s="18">
        <f>'[2]Monthly Arrest - 60+'!R104</f>
        <v>0</v>
      </c>
      <c r="S104" s="18">
        <f>'[2]Monthly Arrest - 60+'!S104</f>
        <v>0</v>
      </c>
      <c r="T104" s="18">
        <f>'[2]Monthly Arrest - 60+'!T104</f>
        <v>0</v>
      </c>
      <c r="U104" s="18">
        <f>'[2]Monthly Arrest - 60+'!U104</f>
        <v>0</v>
      </c>
      <c r="V104" s="18">
        <f>'[2]Monthly Arrest - 60+'!V104</f>
        <v>0</v>
      </c>
      <c r="W104" s="18">
        <f>'[2]Monthly Arrest - 60+'!W104</f>
        <v>0</v>
      </c>
      <c r="X104" s="18">
        <f>'[2]Monthly Arrest - 60+'!X104</f>
        <v>0</v>
      </c>
      <c r="Y104" s="18">
        <f>'[2]Monthly Arrest - 60+'!Y104</f>
        <v>0</v>
      </c>
      <c r="Z104" s="18">
        <f>'[2]Monthly Arrest - 60+'!Z104</f>
        <v>0</v>
      </c>
      <c r="AA104" s="18">
        <f>'[2]Monthly Arrest - 60+'!AA104</f>
        <v>0</v>
      </c>
      <c r="AB104" s="19">
        <f>'[2]Monthly Arrest - 60+'!AB104</f>
        <v>0</v>
      </c>
      <c r="AC104" s="35"/>
      <c r="AD104" s="20">
        <f>SUM(C104:AB104)+SUM('[1]Arrest 25 - 59'!C98:I98)+SUM('[1]Arrest 18 - 24'!C98:I98)+SUM('[1]Arrest - under 18'!C98:H98)</f>
        <v>0</v>
      </c>
    </row>
    <row r="105" spans="1:51" s="36" customFormat="1" x14ac:dyDescent="0.25">
      <c r="A105" s="21" t="s">
        <v>54</v>
      </c>
      <c r="B105" s="39" t="s">
        <v>5</v>
      </c>
      <c r="C105" s="23">
        <f>'[2]Monthly Arrest - 60+'!C105</f>
        <v>2</v>
      </c>
      <c r="D105" s="23">
        <f>'[2]Monthly Arrest - 60+'!D105</f>
        <v>4</v>
      </c>
      <c r="E105" s="23">
        <f>'[2]Monthly Arrest - 60+'!E105</f>
        <v>2</v>
      </c>
      <c r="F105" s="23">
        <f>'[2]Monthly Arrest - 60+'!F105</f>
        <v>6</v>
      </c>
      <c r="G105" s="23">
        <f>'[2]Monthly Arrest - 60+'!G105</f>
        <v>4</v>
      </c>
      <c r="H105" s="23">
        <f>'[2]Monthly Arrest - 60+'!H105</f>
        <v>2</v>
      </c>
      <c r="I105" s="23">
        <f>'[2]Monthly Arrest - 60+'!I105</f>
        <v>0</v>
      </c>
      <c r="J105" s="23">
        <f>'[2]Monthly Arrest - 60+'!J105</f>
        <v>0</v>
      </c>
      <c r="K105" s="23">
        <f>'[2]Monthly Arrest - 60+'!K105</f>
        <v>0</v>
      </c>
      <c r="L105" s="23">
        <f>'[2]Monthly Arrest - 60+'!L105</f>
        <v>0</v>
      </c>
      <c r="M105" s="23">
        <f>'[2]Monthly Arrest - 60+'!M105</f>
        <v>0</v>
      </c>
      <c r="N105" s="23">
        <f>'[2]Monthly Arrest - 60+'!N105</f>
        <v>0</v>
      </c>
      <c r="O105" s="24">
        <f>'[2]Monthly Arrest - 60+'!O105</f>
        <v>20</v>
      </c>
      <c r="P105" s="23">
        <f>'[2]Monthly Arrest - 60+'!P105</f>
        <v>6</v>
      </c>
      <c r="Q105" s="23">
        <f>'[2]Monthly Arrest - 60+'!Q105</f>
        <v>2</v>
      </c>
      <c r="R105" s="23">
        <f>'[2]Monthly Arrest - 60+'!R105</f>
        <v>1</v>
      </c>
      <c r="S105" s="23">
        <f>'[2]Monthly Arrest - 60+'!S105</f>
        <v>1</v>
      </c>
      <c r="T105" s="23">
        <f>'[2]Monthly Arrest - 60+'!T105</f>
        <v>1</v>
      </c>
      <c r="U105" s="23">
        <f>'[2]Monthly Arrest - 60+'!U105</f>
        <v>2</v>
      </c>
      <c r="V105" s="23">
        <f>'[2]Monthly Arrest - 60+'!V105</f>
        <v>0</v>
      </c>
      <c r="W105" s="23">
        <f>'[2]Monthly Arrest - 60+'!W105</f>
        <v>0</v>
      </c>
      <c r="X105" s="23">
        <f>'[2]Monthly Arrest - 60+'!X105</f>
        <v>0</v>
      </c>
      <c r="Y105" s="23">
        <f>'[2]Monthly Arrest - 60+'!Y105</f>
        <v>0</v>
      </c>
      <c r="Z105" s="23">
        <f>'[2]Monthly Arrest - 60+'!Z105</f>
        <v>0</v>
      </c>
      <c r="AA105" s="23">
        <f>'[2]Monthly Arrest - 60+'!AA105</f>
        <v>0</v>
      </c>
      <c r="AB105" s="24">
        <f>'[2]Monthly Arrest - 60+'!AB105</f>
        <v>13</v>
      </c>
      <c r="AC105" s="35"/>
      <c r="AD105" s="20">
        <f>SUM(C105:AB105)+SUM('[1]Arrest 25 - 59'!C99:I99)+SUM('[1]Arrest 18 - 24'!C99:I99)+SUM('[1]Arrest - under 18'!C99:H99)</f>
        <v>66</v>
      </c>
    </row>
    <row r="106" spans="1:51" s="36" customFormat="1" x14ac:dyDescent="0.25">
      <c r="A106" s="16"/>
      <c r="B106" s="38" t="s">
        <v>6</v>
      </c>
      <c r="C106" s="18">
        <f>'[2]Monthly Arrest - 60+'!C106</f>
        <v>1</v>
      </c>
      <c r="D106" s="18">
        <f>'[2]Monthly Arrest - 60+'!D106</f>
        <v>1</v>
      </c>
      <c r="E106" s="18">
        <f>'[2]Monthly Arrest - 60+'!E106</f>
        <v>1</v>
      </c>
      <c r="F106" s="18">
        <f>'[2]Monthly Arrest - 60+'!F106</f>
        <v>1</v>
      </c>
      <c r="G106" s="18">
        <f>'[2]Monthly Arrest - 60+'!G106</f>
        <v>0</v>
      </c>
      <c r="H106" s="18">
        <f>'[2]Monthly Arrest - 60+'!H106</f>
        <v>0</v>
      </c>
      <c r="I106" s="18">
        <f>'[2]Monthly Arrest - 60+'!I106</f>
        <v>0</v>
      </c>
      <c r="J106" s="18">
        <f>'[2]Monthly Arrest - 60+'!J106</f>
        <v>0</v>
      </c>
      <c r="K106" s="18">
        <f>'[2]Monthly Arrest - 60+'!K106</f>
        <v>0</v>
      </c>
      <c r="L106" s="18">
        <f>'[2]Monthly Arrest - 60+'!L106</f>
        <v>0</v>
      </c>
      <c r="M106" s="18">
        <f>'[2]Monthly Arrest - 60+'!M106</f>
        <v>0</v>
      </c>
      <c r="N106" s="18">
        <f>'[2]Monthly Arrest - 60+'!N106</f>
        <v>0</v>
      </c>
      <c r="O106" s="19">
        <f>'[2]Monthly Arrest - 60+'!O106</f>
        <v>4</v>
      </c>
      <c r="P106" s="18">
        <f>'[2]Monthly Arrest - 60+'!P106</f>
        <v>0</v>
      </c>
      <c r="Q106" s="18">
        <f>'[2]Monthly Arrest - 60+'!Q106</f>
        <v>0</v>
      </c>
      <c r="R106" s="18">
        <f>'[2]Monthly Arrest - 60+'!R106</f>
        <v>1</v>
      </c>
      <c r="S106" s="18">
        <f>'[2]Monthly Arrest - 60+'!S106</f>
        <v>0</v>
      </c>
      <c r="T106" s="18">
        <f>'[2]Monthly Arrest - 60+'!T106</f>
        <v>2</v>
      </c>
      <c r="U106" s="18">
        <f>'[2]Monthly Arrest - 60+'!U106</f>
        <v>1</v>
      </c>
      <c r="V106" s="18">
        <f>'[2]Monthly Arrest - 60+'!V106</f>
        <v>0</v>
      </c>
      <c r="W106" s="18">
        <f>'[2]Monthly Arrest - 60+'!W106</f>
        <v>0</v>
      </c>
      <c r="X106" s="18">
        <f>'[2]Monthly Arrest - 60+'!X106</f>
        <v>0</v>
      </c>
      <c r="Y106" s="18">
        <f>'[2]Monthly Arrest - 60+'!Y106</f>
        <v>0</v>
      </c>
      <c r="Z106" s="18">
        <f>'[2]Monthly Arrest - 60+'!Z106</f>
        <v>0</v>
      </c>
      <c r="AA106" s="18">
        <f>'[2]Monthly Arrest - 60+'!AA106</f>
        <v>0</v>
      </c>
      <c r="AB106" s="19">
        <f>'[2]Monthly Arrest - 60+'!AB106</f>
        <v>4</v>
      </c>
      <c r="AC106" s="35"/>
      <c r="AD106" s="20">
        <f>SUM(C106:AB106)+SUM('[1]Arrest 25 - 59'!C100:I100)+SUM('[1]Arrest 18 - 24'!C100:I100)+SUM('[1]Arrest - under 18'!C100:H100)</f>
        <v>16</v>
      </c>
    </row>
    <row r="107" spans="1:51" s="36" customFormat="1" x14ac:dyDescent="0.25">
      <c r="A107" s="21" t="s">
        <v>55</v>
      </c>
      <c r="B107" s="39" t="s">
        <v>5</v>
      </c>
      <c r="C107" s="23">
        <f>'[2]Monthly Arrest - 60+'!C107</f>
        <v>0</v>
      </c>
      <c r="D107" s="23">
        <f>'[2]Monthly Arrest - 60+'!D107</f>
        <v>0</v>
      </c>
      <c r="E107" s="23">
        <f>'[2]Monthly Arrest - 60+'!E107</f>
        <v>0</v>
      </c>
      <c r="F107" s="23">
        <f>'[2]Monthly Arrest - 60+'!F107</f>
        <v>0</v>
      </c>
      <c r="G107" s="23">
        <f>'[2]Monthly Arrest - 60+'!G107</f>
        <v>0</v>
      </c>
      <c r="H107" s="23">
        <f>'[2]Monthly Arrest - 60+'!H107</f>
        <v>0</v>
      </c>
      <c r="I107" s="23">
        <f>'[2]Monthly Arrest - 60+'!I107</f>
        <v>0</v>
      </c>
      <c r="J107" s="23">
        <f>'[2]Monthly Arrest - 60+'!J107</f>
        <v>0</v>
      </c>
      <c r="K107" s="23">
        <f>'[2]Monthly Arrest - 60+'!K107</f>
        <v>0</v>
      </c>
      <c r="L107" s="23">
        <f>'[2]Monthly Arrest - 60+'!L107</f>
        <v>0</v>
      </c>
      <c r="M107" s="23">
        <f>'[2]Monthly Arrest - 60+'!M107</f>
        <v>0</v>
      </c>
      <c r="N107" s="23">
        <f>'[2]Monthly Arrest - 60+'!N107</f>
        <v>0</v>
      </c>
      <c r="O107" s="24">
        <f>'[2]Monthly Arrest - 60+'!O107</f>
        <v>0</v>
      </c>
      <c r="P107" s="23">
        <f>'[2]Monthly Arrest - 60+'!P107</f>
        <v>0</v>
      </c>
      <c r="Q107" s="23">
        <f>'[2]Monthly Arrest - 60+'!Q107</f>
        <v>0</v>
      </c>
      <c r="R107" s="23">
        <f>'[2]Monthly Arrest - 60+'!R107</f>
        <v>0</v>
      </c>
      <c r="S107" s="23">
        <f>'[2]Monthly Arrest - 60+'!S107</f>
        <v>0</v>
      </c>
      <c r="T107" s="23">
        <f>'[2]Monthly Arrest - 60+'!T107</f>
        <v>0</v>
      </c>
      <c r="U107" s="23">
        <f>'[2]Monthly Arrest - 60+'!U107</f>
        <v>0</v>
      </c>
      <c r="V107" s="23">
        <f>'[2]Monthly Arrest - 60+'!V107</f>
        <v>0</v>
      </c>
      <c r="W107" s="23">
        <f>'[2]Monthly Arrest - 60+'!W107</f>
        <v>0</v>
      </c>
      <c r="X107" s="23">
        <f>'[2]Monthly Arrest - 60+'!X107</f>
        <v>0</v>
      </c>
      <c r="Y107" s="23">
        <f>'[2]Monthly Arrest - 60+'!Y107</f>
        <v>0</v>
      </c>
      <c r="Z107" s="23">
        <f>'[2]Monthly Arrest - 60+'!Z107</f>
        <v>0</v>
      </c>
      <c r="AA107" s="23">
        <f>'[2]Monthly Arrest - 60+'!AA107</f>
        <v>0</v>
      </c>
      <c r="AB107" s="24">
        <f>'[2]Monthly Arrest - 60+'!AB107</f>
        <v>0</v>
      </c>
      <c r="AC107" s="35"/>
      <c r="AD107" s="20">
        <f>SUM(C107:AB107)+SUM('[1]Arrest 25 - 59'!C101:I101)+SUM('[1]Arrest 18 - 24'!C101:I101)+SUM('[1]Arrest - under 18'!C101:H101)</f>
        <v>0</v>
      </c>
    </row>
    <row r="108" spans="1:51" s="36" customFormat="1" ht="15.75" thickBot="1" x14ac:dyDescent="0.3">
      <c r="A108" s="25"/>
      <c r="B108" s="40" t="s">
        <v>6</v>
      </c>
      <c r="C108" s="27">
        <f>'[2]Monthly Arrest - 60+'!C108</f>
        <v>0</v>
      </c>
      <c r="D108" s="27">
        <f>'[2]Monthly Arrest - 60+'!D108</f>
        <v>0</v>
      </c>
      <c r="E108" s="27">
        <f>'[2]Monthly Arrest - 60+'!E108</f>
        <v>0</v>
      </c>
      <c r="F108" s="27">
        <f>'[2]Monthly Arrest - 60+'!F108</f>
        <v>0</v>
      </c>
      <c r="G108" s="27">
        <f>'[2]Monthly Arrest - 60+'!G108</f>
        <v>0</v>
      </c>
      <c r="H108" s="27">
        <f>'[2]Monthly Arrest - 60+'!H108</f>
        <v>0</v>
      </c>
      <c r="I108" s="27">
        <f>'[2]Monthly Arrest - 60+'!I108</f>
        <v>0</v>
      </c>
      <c r="J108" s="27">
        <f>'[2]Monthly Arrest - 60+'!J108</f>
        <v>0</v>
      </c>
      <c r="K108" s="27">
        <f>'[2]Monthly Arrest - 60+'!K108</f>
        <v>0</v>
      </c>
      <c r="L108" s="27">
        <f>'[2]Monthly Arrest - 60+'!L108</f>
        <v>0</v>
      </c>
      <c r="M108" s="27">
        <f>'[2]Monthly Arrest - 60+'!M108</f>
        <v>0</v>
      </c>
      <c r="N108" s="27">
        <f>'[2]Monthly Arrest - 60+'!N108</f>
        <v>0</v>
      </c>
      <c r="O108" s="28">
        <f>'[2]Monthly Arrest - 60+'!O108</f>
        <v>0</v>
      </c>
      <c r="P108" s="27">
        <f>'[2]Monthly Arrest - 60+'!P108</f>
        <v>0</v>
      </c>
      <c r="Q108" s="27">
        <f>'[2]Monthly Arrest - 60+'!Q108</f>
        <v>0</v>
      </c>
      <c r="R108" s="27">
        <f>'[2]Monthly Arrest - 60+'!R108</f>
        <v>0</v>
      </c>
      <c r="S108" s="27">
        <f>'[2]Monthly Arrest - 60+'!S108</f>
        <v>0</v>
      </c>
      <c r="T108" s="27">
        <f>'[2]Monthly Arrest - 60+'!T108</f>
        <v>0</v>
      </c>
      <c r="U108" s="27">
        <f>'[2]Monthly Arrest - 60+'!U108</f>
        <v>0</v>
      </c>
      <c r="V108" s="27">
        <f>'[2]Monthly Arrest - 60+'!V108</f>
        <v>0</v>
      </c>
      <c r="W108" s="27">
        <f>'[2]Monthly Arrest - 60+'!W108</f>
        <v>0</v>
      </c>
      <c r="X108" s="27">
        <f>'[2]Monthly Arrest - 60+'!X108</f>
        <v>0</v>
      </c>
      <c r="Y108" s="27">
        <f>'[2]Monthly Arrest - 60+'!Y108</f>
        <v>0</v>
      </c>
      <c r="Z108" s="27">
        <f>'[2]Monthly Arrest - 60+'!Z108</f>
        <v>0</v>
      </c>
      <c r="AA108" s="27">
        <f>'[2]Monthly Arrest - 60+'!AA108</f>
        <v>0</v>
      </c>
      <c r="AB108" s="28">
        <f>'[2]Monthly Arrest - 60+'!AB108</f>
        <v>0</v>
      </c>
      <c r="AC108" s="35"/>
      <c r="AD108" s="29">
        <f>SUM(C108:AB108)+SUM('[1]Arrest 25 - 59'!C102:I102)+SUM('[1]Arrest 18 - 24'!C102:I102)+SUM('[1]Arrest - under 18'!C102:H102)</f>
        <v>0</v>
      </c>
    </row>
    <row r="109" spans="1:51" s="36" customFormat="1" ht="15.75" thickTop="1" x14ac:dyDescent="0.25">
      <c r="A109" s="30" t="s">
        <v>56</v>
      </c>
      <c r="B109" s="31" t="s">
        <v>5</v>
      </c>
      <c r="C109" s="32">
        <f>C93+C95+C97+C99+C101+C103+C105+C107</f>
        <v>3</v>
      </c>
      <c r="D109" s="32">
        <f t="shared" ref="D109:AB109" si="11">D93+D95+D97+D99+D101+D103+D105+D107</f>
        <v>4</v>
      </c>
      <c r="E109" s="32">
        <f t="shared" si="11"/>
        <v>2</v>
      </c>
      <c r="F109" s="32">
        <f t="shared" si="11"/>
        <v>6</v>
      </c>
      <c r="G109" s="32">
        <f t="shared" si="11"/>
        <v>4</v>
      </c>
      <c r="H109" s="32">
        <f t="shared" si="11"/>
        <v>2</v>
      </c>
      <c r="I109" s="32">
        <f t="shared" si="11"/>
        <v>0</v>
      </c>
      <c r="J109" s="32">
        <f t="shared" si="11"/>
        <v>0</v>
      </c>
      <c r="K109" s="32">
        <f t="shared" si="11"/>
        <v>0</v>
      </c>
      <c r="L109" s="32">
        <f t="shared" si="11"/>
        <v>0</v>
      </c>
      <c r="M109" s="32">
        <f t="shared" si="11"/>
        <v>0</v>
      </c>
      <c r="N109" s="32">
        <f t="shared" si="11"/>
        <v>0</v>
      </c>
      <c r="O109" s="59">
        <f t="shared" si="11"/>
        <v>21</v>
      </c>
      <c r="P109" s="32">
        <f t="shared" si="11"/>
        <v>6</v>
      </c>
      <c r="Q109" s="32">
        <f t="shared" si="11"/>
        <v>2</v>
      </c>
      <c r="R109" s="32">
        <f t="shared" si="11"/>
        <v>1</v>
      </c>
      <c r="S109" s="32">
        <f t="shared" si="11"/>
        <v>1</v>
      </c>
      <c r="T109" s="32">
        <f t="shared" si="11"/>
        <v>1</v>
      </c>
      <c r="U109" s="32">
        <f t="shared" si="11"/>
        <v>2</v>
      </c>
      <c r="V109" s="32">
        <f t="shared" si="11"/>
        <v>0</v>
      </c>
      <c r="W109" s="32">
        <f t="shared" si="11"/>
        <v>0</v>
      </c>
      <c r="X109" s="32">
        <f t="shared" si="11"/>
        <v>0</v>
      </c>
      <c r="Y109" s="32">
        <f t="shared" si="11"/>
        <v>0</v>
      </c>
      <c r="Z109" s="32">
        <f t="shared" si="11"/>
        <v>0</v>
      </c>
      <c r="AA109" s="32">
        <f t="shared" si="11"/>
        <v>0</v>
      </c>
      <c r="AB109" s="32">
        <f t="shared" si="11"/>
        <v>13</v>
      </c>
      <c r="AC109" s="35"/>
      <c r="AD109" s="9">
        <f>SUM(C109:AB109)+SUM('[1]Arrest 25 - 59'!C103:I103)+SUM('[1]Arrest 18 - 24'!C103:I103)+SUM('[1]Arrest - under 18'!C103:H103)</f>
        <v>68</v>
      </c>
    </row>
    <row r="110" spans="1:51" s="36" customFormat="1" x14ac:dyDescent="0.25">
      <c r="A110" s="30"/>
      <c r="B110" s="31" t="s">
        <v>6</v>
      </c>
      <c r="C110" s="32">
        <f>C94+C96+C98+C100+C102+C104+C106+C108</f>
        <v>1</v>
      </c>
      <c r="D110" s="32">
        <f t="shared" ref="D110:AB110" si="12">D94+D96+D98+D100+D102+D104+D106+D108</f>
        <v>1</v>
      </c>
      <c r="E110" s="32">
        <f t="shared" si="12"/>
        <v>1</v>
      </c>
      <c r="F110" s="32">
        <f t="shared" si="12"/>
        <v>1</v>
      </c>
      <c r="G110" s="32">
        <f t="shared" si="12"/>
        <v>0</v>
      </c>
      <c r="H110" s="32">
        <f t="shared" si="12"/>
        <v>0</v>
      </c>
      <c r="I110" s="32">
        <f t="shared" si="12"/>
        <v>0</v>
      </c>
      <c r="J110" s="32">
        <f t="shared" si="12"/>
        <v>0</v>
      </c>
      <c r="K110" s="32">
        <f t="shared" si="12"/>
        <v>0</v>
      </c>
      <c r="L110" s="32">
        <f t="shared" si="12"/>
        <v>0</v>
      </c>
      <c r="M110" s="32">
        <f t="shared" si="12"/>
        <v>0</v>
      </c>
      <c r="N110" s="32">
        <f t="shared" si="12"/>
        <v>0</v>
      </c>
      <c r="O110" s="59">
        <f t="shared" si="12"/>
        <v>4</v>
      </c>
      <c r="P110" s="32">
        <f t="shared" si="12"/>
        <v>0</v>
      </c>
      <c r="Q110" s="32">
        <f t="shared" si="12"/>
        <v>2</v>
      </c>
      <c r="R110" s="32">
        <f t="shared" si="12"/>
        <v>1</v>
      </c>
      <c r="S110" s="32">
        <f t="shared" si="12"/>
        <v>0</v>
      </c>
      <c r="T110" s="32">
        <f t="shared" si="12"/>
        <v>2</v>
      </c>
      <c r="U110" s="32">
        <f t="shared" si="12"/>
        <v>2</v>
      </c>
      <c r="V110" s="32">
        <f t="shared" si="12"/>
        <v>0</v>
      </c>
      <c r="W110" s="32">
        <f t="shared" si="12"/>
        <v>0</v>
      </c>
      <c r="X110" s="32">
        <f t="shared" si="12"/>
        <v>0</v>
      </c>
      <c r="Y110" s="32">
        <f t="shared" si="12"/>
        <v>0</v>
      </c>
      <c r="Z110" s="32">
        <f t="shared" si="12"/>
        <v>0</v>
      </c>
      <c r="AA110" s="32">
        <f t="shared" si="12"/>
        <v>0</v>
      </c>
      <c r="AB110" s="32">
        <f t="shared" si="12"/>
        <v>7</v>
      </c>
      <c r="AC110" s="35"/>
      <c r="AD110" s="9">
        <f>SUM(C110:AB110)+SUM('[1]Arrest 25 - 59'!C104:I104)+SUM('[1]Arrest 18 - 24'!C104:I104)+SUM('[1]Arrest - under 18'!C104:H104)</f>
        <v>22</v>
      </c>
    </row>
    <row r="111" spans="1:51" s="36" customFormat="1" x14ac:dyDescent="0.25">
      <c r="A111" s="33"/>
      <c r="B111" s="39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35"/>
      <c r="AD111" s="56"/>
    </row>
    <row r="112" spans="1:51" s="10" customFormat="1" x14ac:dyDescent="0.25">
      <c r="A112" s="49" t="s">
        <v>57</v>
      </c>
      <c r="B112" s="55"/>
      <c r="C112" s="51" t="s">
        <v>1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 t="s">
        <v>2</v>
      </c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8"/>
      <c r="AD112" s="9" t="s">
        <v>3</v>
      </c>
    </row>
    <row r="113" spans="1:51" s="10" customFormat="1" ht="15.75" thickBot="1" x14ac:dyDescent="0.3">
      <c r="A113" s="5"/>
      <c r="B113" s="6"/>
      <c r="C113" s="7" t="s">
        <v>66</v>
      </c>
      <c r="D113" s="7" t="s">
        <v>67</v>
      </c>
      <c r="E113" s="7" t="s">
        <v>68</v>
      </c>
      <c r="F113" s="7" t="s">
        <v>69</v>
      </c>
      <c r="G113" s="7" t="s">
        <v>68</v>
      </c>
      <c r="H113" s="7" t="s">
        <v>66</v>
      </c>
      <c r="I113" s="7" t="s">
        <v>66</v>
      </c>
      <c r="J113" s="7" t="s">
        <v>69</v>
      </c>
      <c r="K113" s="7" t="s">
        <v>70</v>
      </c>
      <c r="L113" s="7" t="s">
        <v>71</v>
      </c>
      <c r="M113" s="7" t="s">
        <v>72</v>
      </c>
      <c r="N113" s="7" t="s">
        <v>73</v>
      </c>
      <c r="O113" s="7" t="s">
        <v>74</v>
      </c>
      <c r="P113" s="7" t="s">
        <v>66</v>
      </c>
      <c r="Q113" s="7" t="s">
        <v>67</v>
      </c>
      <c r="R113" s="7" t="s">
        <v>68</v>
      </c>
      <c r="S113" s="7" t="s">
        <v>69</v>
      </c>
      <c r="T113" s="7" t="s">
        <v>68</v>
      </c>
      <c r="U113" s="7" t="s">
        <v>66</v>
      </c>
      <c r="V113" s="7" t="s">
        <v>66</v>
      </c>
      <c r="W113" s="7" t="s">
        <v>69</v>
      </c>
      <c r="X113" s="7" t="s">
        <v>70</v>
      </c>
      <c r="Y113" s="7" t="s">
        <v>71</v>
      </c>
      <c r="Z113" s="7" t="s">
        <v>72</v>
      </c>
      <c r="AA113" s="7" t="s">
        <v>73</v>
      </c>
      <c r="AB113" s="7" t="s">
        <v>74</v>
      </c>
      <c r="AC113" s="8"/>
      <c r="AD113" s="9"/>
    </row>
    <row r="114" spans="1:51" s="36" customFormat="1" ht="15.75" thickTop="1" x14ac:dyDescent="0.25">
      <c r="A114" s="11" t="s">
        <v>58</v>
      </c>
      <c r="B114" s="12" t="s">
        <v>5</v>
      </c>
      <c r="C114" s="13">
        <f>'[2]Monthly Arrest - 60+'!C114</f>
        <v>0</v>
      </c>
      <c r="D114" s="13">
        <f>'[2]Monthly Arrest - 60+'!D114</f>
        <v>0</v>
      </c>
      <c r="E114" s="13">
        <f>'[2]Monthly Arrest - 60+'!E114</f>
        <v>0</v>
      </c>
      <c r="F114" s="13">
        <f>'[2]Monthly Arrest - 60+'!F114</f>
        <v>0</v>
      </c>
      <c r="G114" s="13">
        <f>'[2]Monthly Arrest - 60+'!G114</f>
        <v>0</v>
      </c>
      <c r="H114" s="13">
        <f>'[2]Monthly Arrest - 60+'!H114</f>
        <v>0</v>
      </c>
      <c r="I114" s="13">
        <f>'[2]Monthly Arrest - 60+'!I114</f>
        <v>0</v>
      </c>
      <c r="J114" s="13">
        <f>'[2]Monthly Arrest - 60+'!J114</f>
        <v>0</v>
      </c>
      <c r="K114" s="13">
        <f>'[2]Monthly Arrest - 60+'!K114</f>
        <v>0</v>
      </c>
      <c r="L114" s="13">
        <f>'[2]Monthly Arrest - 60+'!L114</f>
        <v>0</v>
      </c>
      <c r="M114" s="13">
        <f>'[2]Monthly Arrest - 60+'!M114</f>
        <v>0</v>
      </c>
      <c r="N114" s="13">
        <f>'[2]Monthly Arrest - 60+'!N114</f>
        <v>0</v>
      </c>
      <c r="O114" s="14">
        <f>'[2]Monthly Arrest - 60+'!O114</f>
        <v>0</v>
      </c>
      <c r="P114" s="13">
        <f>'[2]Monthly Arrest - 60+'!P114</f>
        <v>0</v>
      </c>
      <c r="Q114" s="13">
        <f>'[2]Monthly Arrest - 60+'!Q114</f>
        <v>0</v>
      </c>
      <c r="R114" s="13">
        <f>'[2]Monthly Arrest - 60+'!R114</f>
        <v>0</v>
      </c>
      <c r="S114" s="13">
        <f>'[2]Monthly Arrest - 60+'!S114</f>
        <v>0</v>
      </c>
      <c r="T114" s="13">
        <f>'[2]Monthly Arrest - 60+'!T114</f>
        <v>0</v>
      </c>
      <c r="U114" s="13">
        <f>'[2]Monthly Arrest - 60+'!U114</f>
        <v>0</v>
      </c>
      <c r="V114" s="13">
        <f>'[2]Monthly Arrest - 60+'!V114</f>
        <v>0</v>
      </c>
      <c r="W114" s="13">
        <f>'[2]Monthly Arrest - 60+'!W114</f>
        <v>0</v>
      </c>
      <c r="X114" s="13">
        <f>'[2]Monthly Arrest - 60+'!X114</f>
        <v>0</v>
      </c>
      <c r="Y114" s="13">
        <f>'[2]Monthly Arrest - 60+'!Y114</f>
        <v>0</v>
      </c>
      <c r="Z114" s="13">
        <f>'[2]Monthly Arrest - 60+'!Z114</f>
        <v>0</v>
      </c>
      <c r="AA114" s="13">
        <f>'[2]Monthly Arrest - 60+'!AA114</f>
        <v>0</v>
      </c>
      <c r="AB114" s="14">
        <f>'[2]Monthly Arrest - 60+'!AB114</f>
        <v>0</v>
      </c>
      <c r="AC114" s="35"/>
      <c r="AD114" s="15">
        <f>SUM(C114:AB114)+SUM('[1]Arrest 25 - 59'!C107:I107)+SUM('[1]Arrest 18 - 24'!C107:I107)+SUM('[1]Arrest - under 18'!C107:H107)</f>
        <v>0</v>
      </c>
    </row>
    <row r="115" spans="1:51" s="36" customFormat="1" x14ac:dyDescent="0.25">
      <c r="A115" s="16"/>
      <c r="B115" s="17" t="s">
        <v>6</v>
      </c>
      <c r="C115" s="18">
        <f>'[2]Monthly Arrest - 60+'!C115</f>
        <v>0</v>
      </c>
      <c r="D115" s="18">
        <f>'[2]Monthly Arrest - 60+'!D115</f>
        <v>0</v>
      </c>
      <c r="E115" s="18">
        <f>'[2]Monthly Arrest - 60+'!E115</f>
        <v>0</v>
      </c>
      <c r="F115" s="18">
        <f>'[2]Monthly Arrest - 60+'!F115</f>
        <v>0</v>
      </c>
      <c r="G115" s="18">
        <f>'[2]Monthly Arrest - 60+'!G115</f>
        <v>0</v>
      </c>
      <c r="H115" s="18">
        <f>'[2]Monthly Arrest - 60+'!H115</f>
        <v>0</v>
      </c>
      <c r="I115" s="18">
        <f>'[2]Monthly Arrest - 60+'!I115</f>
        <v>0</v>
      </c>
      <c r="J115" s="18">
        <f>'[2]Monthly Arrest - 60+'!J115</f>
        <v>0</v>
      </c>
      <c r="K115" s="18">
        <f>'[2]Monthly Arrest - 60+'!K115</f>
        <v>0</v>
      </c>
      <c r="L115" s="18">
        <f>'[2]Monthly Arrest - 60+'!L115</f>
        <v>0</v>
      </c>
      <c r="M115" s="18">
        <f>'[2]Monthly Arrest - 60+'!M115</f>
        <v>0</v>
      </c>
      <c r="N115" s="18">
        <f>'[2]Monthly Arrest - 60+'!N115</f>
        <v>0</v>
      </c>
      <c r="O115" s="19">
        <f>'[2]Monthly Arrest - 60+'!O115</f>
        <v>0</v>
      </c>
      <c r="P115" s="18">
        <f>'[2]Monthly Arrest - 60+'!P115</f>
        <v>0</v>
      </c>
      <c r="Q115" s="18">
        <f>'[2]Monthly Arrest - 60+'!Q115</f>
        <v>0</v>
      </c>
      <c r="R115" s="18">
        <f>'[2]Monthly Arrest - 60+'!R115</f>
        <v>0</v>
      </c>
      <c r="S115" s="18">
        <f>'[2]Monthly Arrest - 60+'!S115</f>
        <v>0</v>
      </c>
      <c r="T115" s="18">
        <f>'[2]Monthly Arrest - 60+'!T115</f>
        <v>0</v>
      </c>
      <c r="U115" s="18">
        <f>'[2]Monthly Arrest - 60+'!U115</f>
        <v>0</v>
      </c>
      <c r="V115" s="18">
        <f>'[2]Monthly Arrest - 60+'!V115</f>
        <v>0</v>
      </c>
      <c r="W115" s="18">
        <f>'[2]Monthly Arrest - 60+'!W115</f>
        <v>0</v>
      </c>
      <c r="X115" s="18">
        <f>'[2]Monthly Arrest - 60+'!X115</f>
        <v>0</v>
      </c>
      <c r="Y115" s="18">
        <f>'[2]Monthly Arrest - 60+'!Y115</f>
        <v>0</v>
      </c>
      <c r="Z115" s="18">
        <f>'[2]Monthly Arrest - 60+'!Z115</f>
        <v>0</v>
      </c>
      <c r="AA115" s="18">
        <f>'[2]Monthly Arrest - 60+'!AA115</f>
        <v>0</v>
      </c>
      <c r="AB115" s="19">
        <f>'[2]Monthly Arrest - 60+'!AB115</f>
        <v>0</v>
      </c>
      <c r="AC115" s="35"/>
      <c r="AD115" s="20">
        <f>SUM(C115:AB115)+SUM('[1]Arrest 25 - 59'!C108:I108)+SUM('[1]Arrest 18 - 24'!C108:I108)+SUM('[1]Arrest - under 18'!C108:H108)</f>
        <v>0</v>
      </c>
    </row>
    <row r="116" spans="1:51" s="36" customFormat="1" x14ac:dyDescent="0.25">
      <c r="A116" s="21" t="s">
        <v>59</v>
      </c>
      <c r="B116" s="22" t="s">
        <v>5</v>
      </c>
      <c r="C116" s="23">
        <f>'[2]Monthly Arrest - 60+'!C116</f>
        <v>0</v>
      </c>
      <c r="D116" s="23">
        <f>'[2]Monthly Arrest - 60+'!D116</f>
        <v>0</v>
      </c>
      <c r="E116" s="23">
        <f>'[2]Monthly Arrest - 60+'!E116</f>
        <v>0</v>
      </c>
      <c r="F116" s="23">
        <f>'[2]Monthly Arrest - 60+'!F116</f>
        <v>0</v>
      </c>
      <c r="G116" s="23">
        <f>'[2]Monthly Arrest - 60+'!G116</f>
        <v>0</v>
      </c>
      <c r="H116" s="23">
        <f>'[2]Monthly Arrest - 60+'!H116</f>
        <v>0</v>
      </c>
      <c r="I116" s="23">
        <f>'[2]Monthly Arrest - 60+'!I116</f>
        <v>0</v>
      </c>
      <c r="J116" s="23">
        <f>'[2]Monthly Arrest - 60+'!J116</f>
        <v>0</v>
      </c>
      <c r="K116" s="23">
        <f>'[2]Monthly Arrest - 60+'!K116</f>
        <v>0</v>
      </c>
      <c r="L116" s="23">
        <f>'[2]Monthly Arrest - 60+'!L116</f>
        <v>0</v>
      </c>
      <c r="M116" s="23">
        <f>'[2]Monthly Arrest - 60+'!M116</f>
        <v>0</v>
      </c>
      <c r="N116" s="23">
        <f>'[2]Monthly Arrest - 60+'!N116</f>
        <v>0</v>
      </c>
      <c r="O116" s="24">
        <f>'[2]Monthly Arrest - 60+'!O116</f>
        <v>0</v>
      </c>
      <c r="P116" s="23">
        <f>'[2]Monthly Arrest - 60+'!P116</f>
        <v>0</v>
      </c>
      <c r="Q116" s="23">
        <f>'[2]Monthly Arrest - 60+'!Q116</f>
        <v>0</v>
      </c>
      <c r="R116" s="23">
        <f>'[2]Monthly Arrest - 60+'!R116</f>
        <v>0</v>
      </c>
      <c r="S116" s="23">
        <f>'[2]Monthly Arrest - 60+'!S116</f>
        <v>0</v>
      </c>
      <c r="T116" s="23">
        <f>'[2]Monthly Arrest - 60+'!T116</f>
        <v>0</v>
      </c>
      <c r="U116" s="23">
        <f>'[2]Monthly Arrest - 60+'!U116</f>
        <v>0</v>
      </c>
      <c r="V116" s="23">
        <f>'[2]Monthly Arrest - 60+'!V116</f>
        <v>0</v>
      </c>
      <c r="W116" s="23">
        <f>'[2]Monthly Arrest - 60+'!W116</f>
        <v>0</v>
      </c>
      <c r="X116" s="23">
        <f>'[2]Monthly Arrest - 60+'!X116</f>
        <v>0</v>
      </c>
      <c r="Y116" s="23">
        <f>'[2]Monthly Arrest - 60+'!Y116</f>
        <v>0</v>
      </c>
      <c r="Z116" s="23">
        <f>'[2]Monthly Arrest - 60+'!Z116</f>
        <v>0</v>
      </c>
      <c r="AA116" s="23">
        <f>'[2]Monthly Arrest - 60+'!AA116</f>
        <v>0</v>
      </c>
      <c r="AB116" s="24">
        <f>'[2]Monthly Arrest - 60+'!AB116</f>
        <v>0</v>
      </c>
      <c r="AC116" s="35"/>
      <c r="AD116" s="20">
        <f>SUM(C116:AB116)+SUM('[1]Arrest 25 - 59'!C109:I109)+SUM('[1]Arrest 18 - 24'!C109:I109)+SUM('[1]Arrest - under 18'!C109:H109)</f>
        <v>0</v>
      </c>
    </row>
    <row r="117" spans="1:51" s="36" customFormat="1" ht="15.75" thickBot="1" x14ac:dyDescent="0.3">
      <c r="A117" s="25"/>
      <c r="B117" s="26" t="s">
        <v>6</v>
      </c>
      <c r="C117" s="27">
        <f>'[2]Monthly Arrest - 60+'!C117</f>
        <v>0</v>
      </c>
      <c r="D117" s="27">
        <f>'[2]Monthly Arrest - 60+'!D117</f>
        <v>0</v>
      </c>
      <c r="E117" s="27">
        <f>'[2]Monthly Arrest - 60+'!E117</f>
        <v>0</v>
      </c>
      <c r="F117" s="27">
        <f>'[2]Monthly Arrest - 60+'!F117</f>
        <v>0</v>
      </c>
      <c r="G117" s="27">
        <f>'[2]Monthly Arrest - 60+'!G117</f>
        <v>0</v>
      </c>
      <c r="H117" s="27">
        <f>'[2]Monthly Arrest - 60+'!H117</f>
        <v>0</v>
      </c>
      <c r="I117" s="27">
        <f>'[2]Monthly Arrest - 60+'!I117</f>
        <v>0</v>
      </c>
      <c r="J117" s="27">
        <f>'[2]Monthly Arrest - 60+'!J117</f>
        <v>0</v>
      </c>
      <c r="K117" s="27">
        <f>'[2]Monthly Arrest - 60+'!K117</f>
        <v>0</v>
      </c>
      <c r="L117" s="27">
        <f>'[2]Monthly Arrest - 60+'!L117</f>
        <v>0</v>
      </c>
      <c r="M117" s="27">
        <f>'[2]Monthly Arrest - 60+'!M117</f>
        <v>0</v>
      </c>
      <c r="N117" s="27">
        <f>'[2]Monthly Arrest - 60+'!N117</f>
        <v>0</v>
      </c>
      <c r="O117" s="28">
        <f>'[2]Monthly Arrest - 60+'!O117</f>
        <v>0</v>
      </c>
      <c r="P117" s="27">
        <f>'[2]Monthly Arrest - 60+'!P117</f>
        <v>0</v>
      </c>
      <c r="Q117" s="27">
        <f>'[2]Monthly Arrest - 60+'!Q117</f>
        <v>0</v>
      </c>
      <c r="R117" s="27">
        <f>'[2]Monthly Arrest - 60+'!R117</f>
        <v>0</v>
      </c>
      <c r="S117" s="27">
        <f>'[2]Monthly Arrest - 60+'!S117</f>
        <v>0</v>
      </c>
      <c r="T117" s="27">
        <f>'[2]Monthly Arrest - 60+'!T117</f>
        <v>0</v>
      </c>
      <c r="U117" s="27">
        <f>'[2]Monthly Arrest - 60+'!U117</f>
        <v>0</v>
      </c>
      <c r="V117" s="27">
        <f>'[2]Monthly Arrest - 60+'!V117</f>
        <v>0</v>
      </c>
      <c r="W117" s="27">
        <f>'[2]Monthly Arrest - 60+'!W117</f>
        <v>0</v>
      </c>
      <c r="X117" s="27">
        <f>'[2]Monthly Arrest - 60+'!X117</f>
        <v>0</v>
      </c>
      <c r="Y117" s="27">
        <f>'[2]Monthly Arrest - 60+'!Y117</f>
        <v>0</v>
      </c>
      <c r="Z117" s="27">
        <f>'[2]Monthly Arrest - 60+'!Z117</f>
        <v>0</v>
      </c>
      <c r="AA117" s="27">
        <f>'[2]Monthly Arrest - 60+'!AA117</f>
        <v>0</v>
      </c>
      <c r="AB117" s="28">
        <f>'[2]Monthly Arrest - 60+'!AB117</f>
        <v>0</v>
      </c>
      <c r="AC117" s="35"/>
      <c r="AD117" s="29">
        <f>SUM(C117:AB117)+SUM('[1]Arrest 25 - 59'!C110:I110)+SUM('[1]Arrest 18 - 24'!C110:I110)+SUM('[1]Arrest - under 18'!C110:H110)</f>
        <v>0</v>
      </c>
    </row>
    <row r="118" spans="1:51" ht="15.75" thickTop="1" x14ac:dyDescent="0.25">
      <c r="A118" s="57" t="s">
        <v>60</v>
      </c>
      <c r="B118" s="46" t="s">
        <v>5</v>
      </c>
      <c r="C118" s="43">
        <f>C114+C116</f>
        <v>0</v>
      </c>
      <c r="D118" s="43">
        <f t="shared" ref="D118:AB118" si="13">D114+D116</f>
        <v>0</v>
      </c>
      <c r="E118" s="43">
        <f t="shared" si="13"/>
        <v>0</v>
      </c>
      <c r="F118" s="43">
        <f t="shared" si="13"/>
        <v>0</v>
      </c>
      <c r="G118" s="43">
        <f t="shared" si="13"/>
        <v>0</v>
      </c>
      <c r="H118" s="43">
        <f t="shared" si="13"/>
        <v>0</v>
      </c>
      <c r="I118" s="43">
        <f t="shared" si="13"/>
        <v>0</v>
      </c>
      <c r="J118" s="43">
        <f t="shared" si="13"/>
        <v>0</v>
      </c>
      <c r="K118" s="43">
        <f t="shared" si="13"/>
        <v>0</v>
      </c>
      <c r="L118" s="43">
        <f t="shared" si="13"/>
        <v>0</v>
      </c>
      <c r="M118" s="43">
        <f t="shared" si="13"/>
        <v>0</v>
      </c>
      <c r="N118" s="43">
        <f t="shared" si="13"/>
        <v>0</v>
      </c>
      <c r="O118" s="54">
        <f t="shared" si="13"/>
        <v>0</v>
      </c>
      <c r="P118" s="43">
        <f t="shared" si="13"/>
        <v>0</v>
      </c>
      <c r="Q118" s="43">
        <f t="shared" si="13"/>
        <v>0</v>
      </c>
      <c r="R118" s="43">
        <f t="shared" si="13"/>
        <v>0</v>
      </c>
      <c r="S118" s="43">
        <f t="shared" si="13"/>
        <v>0</v>
      </c>
      <c r="T118" s="43">
        <f t="shared" si="13"/>
        <v>0</v>
      </c>
      <c r="U118" s="43">
        <f t="shared" si="13"/>
        <v>0</v>
      </c>
      <c r="V118" s="43">
        <f t="shared" si="13"/>
        <v>0</v>
      </c>
      <c r="W118" s="43">
        <f t="shared" si="13"/>
        <v>0</v>
      </c>
      <c r="X118" s="43">
        <f t="shared" si="13"/>
        <v>0</v>
      </c>
      <c r="Y118" s="43">
        <f t="shared" si="13"/>
        <v>0</v>
      </c>
      <c r="Z118" s="43">
        <f t="shared" si="13"/>
        <v>0</v>
      </c>
      <c r="AA118" s="43">
        <f t="shared" si="13"/>
        <v>0</v>
      </c>
      <c r="AB118" s="43">
        <f t="shared" si="13"/>
        <v>0</v>
      </c>
      <c r="AD118" s="9">
        <f>SUM(C118:AB118)+SUM('[1]Arrest 25 - 59'!C111:I111)+SUM('[1]Arrest 18 - 24'!C111:I111)+SUM('[1]Arrest - under 18'!C111:H111)</f>
        <v>0</v>
      </c>
    </row>
    <row r="119" spans="1:51" x14ac:dyDescent="0.25">
      <c r="A119" s="41"/>
      <c r="B119" s="46" t="s">
        <v>6</v>
      </c>
      <c r="C119" s="43">
        <f>C115+C117</f>
        <v>0</v>
      </c>
      <c r="D119" s="43">
        <f t="shared" ref="D119:AB119" si="14">D115+D117</f>
        <v>0</v>
      </c>
      <c r="E119" s="43">
        <f t="shared" si="14"/>
        <v>0</v>
      </c>
      <c r="F119" s="43">
        <f t="shared" si="14"/>
        <v>0</v>
      </c>
      <c r="G119" s="43">
        <f t="shared" si="14"/>
        <v>0</v>
      </c>
      <c r="H119" s="43">
        <f t="shared" si="14"/>
        <v>0</v>
      </c>
      <c r="I119" s="43">
        <f t="shared" si="14"/>
        <v>0</v>
      </c>
      <c r="J119" s="43">
        <f t="shared" si="14"/>
        <v>0</v>
      </c>
      <c r="K119" s="43">
        <f t="shared" si="14"/>
        <v>0</v>
      </c>
      <c r="L119" s="43">
        <f t="shared" si="14"/>
        <v>0</v>
      </c>
      <c r="M119" s="43">
        <f t="shared" si="14"/>
        <v>0</v>
      </c>
      <c r="N119" s="43">
        <f t="shared" si="14"/>
        <v>0</v>
      </c>
      <c r="O119" s="54">
        <f t="shared" si="14"/>
        <v>0</v>
      </c>
      <c r="P119" s="43">
        <f t="shared" si="14"/>
        <v>0</v>
      </c>
      <c r="Q119" s="43">
        <f t="shared" si="14"/>
        <v>0</v>
      </c>
      <c r="R119" s="43">
        <f t="shared" si="14"/>
        <v>0</v>
      </c>
      <c r="S119" s="43">
        <f t="shared" si="14"/>
        <v>0</v>
      </c>
      <c r="T119" s="43">
        <f t="shared" si="14"/>
        <v>0</v>
      </c>
      <c r="U119" s="43">
        <f t="shared" si="14"/>
        <v>0</v>
      </c>
      <c r="V119" s="43">
        <f t="shared" si="14"/>
        <v>0</v>
      </c>
      <c r="W119" s="43">
        <f t="shared" si="14"/>
        <v>0</v>
      </c>
      <c r="X119" s="43">
        <f t="shared" si="14"/>
        <v>0</v>
      </c>
      <c r="Y119" s="43">
        <f t="shared" si="14"/>
        <v>0</v>
      </c>
      <c r="Z119" s="43">
        <f t="shared" si="14"/>
        <v>0</v>
      </c>
      <c r="AA119" s="43">
        <f t="shared" si="14"/>
        <v>0</v>
      </c>
      <c r="AB119" s="43">
        <f t="shared" si="14"/>
        <v>0</v>
      </c>
      <c r="AD119" s="9">
        <f>SUM(C119:AB119)+SUM('[1]Arrest 25 - 59'!C112:I112)+SUM('[1]Arrest 18 - 24'!C112:I112)+SUM('[1]Arrest - under 18'!C112:H112)</f>
        <v>0</v>
      </c>
    </row>
    <row r="120" spans="1:51" s="3" customFormat="1" x14ac:dyDescent="0.25">
      <c r="A120" s="44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D120" s="4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</sheetData>
  <pageMargins left="0.7" right="0.7" top="0.75" bottom="0.75" header="0.3" footer="0.3"/>
  <pageSetup scale="71" orientation="portrait" r:id="rId1"/>
  <headerFooter>
    <oddHeader>&amp;C2017 Adult Arrests
60+ Years of Age</oddHeader>
  </headerFooter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A120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7.5703125" style="58" customWidth="1"/>
    <col min="2" max="2" width="9.140625" style="2"/>
    <col min="3" max="4" width="10.140625" style="3" customWidth="1"/>
    <col min="5" max="5" width="9.140625" style="3"/>
    <col min="6" max="6" width="9.140625" style="4"/>
    <col min="7" max="16384" width="9.140625" style="2"/>
  </cols>
  <sheetData>
    <row r="1" spans="1:6" ht="15.75" x14ac:dyDescent="0.25">
      <c r="A1" s="1" t="s">
        <v>85</v>
      </c>
    </row>
    <row r="2" spans="1:6" s="10" customFormat="1" x14ac:dyDescent="0.25">
      <c r="A2" s="5" t="s">
        <v>0</v>
      </c>
      <c r="B2" s="6"/>
      <c r="C2" s="7" t="s">
        <v>1</v>
      </c>
      <c r="D2" s="7" t="s">
        <v>2</v>
      </c>
      <c r="E2" s="8"/>
      <c r="F2" s="9" t="s">
        <v>3</v>
      </c>
    </row>
    <row r="3" spans="1:6" s="10" customFormat="1" ht="4.1500000000000004" customHeight="1" thickBot="1" x14ac:dyDescent="0.3">
      <c r="A3" s="5"/>
      <c r="B3" s="6"/>
      <c r="C3" s="7"/>
      <c r="D3" s="7"/>
      <c r="E3" s="8"/>
      <c r="F3" s="9"/>
    </row>
    <row r="4" spans="1:6" ht="15.75" thickTop="1" x14ac:dyDescent="0.25">
      <c r="A4" s="11" t="s">
        <v>4</v>
      </c>
      <c r="B4" s="12" t="s">
        <v>5</v>
      </c>
      <c r="C4" s="13">
        <f>'Monthly Arrest - 60+'!O4</f>
        <v>0</v>
      </c>
      <c r="D4" s="14">
        <f>'Monthly Arrest - 60+'!AB4</f>
        <v>0</v>
      </c>
      <c r="F4" s="15">
        <f>SUM(C4:D4)+SUM('[1]Arrest 25 - 59'!C3:I3)+SUM('[1]Arrest 18 - 24'!C3:I3)+SUM('[1]Arrest - under 18'!C3:H3)</f>
        <v>0</v>
      </c>
    </row>
    <row r="5" spans="1:6" x14ac:dyDescent="0.25">
      <c r="A5" s="16"/>
      <c r="B5" s="17" t="s">
        <v>6</v>
      </c>
      <c r="C5" s="18">
        <f>'Monthly Arrest - 60+'!O5</f>
        <v>0</v>
      </c>
      <c r="D5" s="19">
        <f>'Monthly Arrest - 60+'!AB5</f>
        <v>0</v>
      </c>
      <c r="F5" s="20">
        <f>SUM(C5:D5)+SUM('[1]Arrest 25 - 59'!C4:I4)+SUM('[1]Arrest 18 - 24'!C4:I4)+SUM('[1]Arrest - under 18'!C4:H4)</f>
        <v>0</v>
      </c>
    </row>
    <row r="6" spans="1:6" x14ac:dyDescent="0.25">
      <c r="A6" s="21" t="s">
        <v>7</v>
      </c>
      <c r="B6" s="22" t="s">
        <v>5</v>
      </c>
      <c r="C6" s="23">
        <f>'Monthly Arrest - 60+'!O6</f>
        <v>0</v>
      </c>
      <c r="D6" s="24">
        <f>'Monthly Arrest - 60+'!AB6</f>
        <v>0</v>
      </c>
      <c r="F6" s="20">
        <f>SUM(C6:D6)+SUM('[1]Arrest 25 - 59'!C5:I5)+SUM('[1]Arrest 18 - 24'!C5:I5)+SUM('[1]Arrest - under 18'!C5:H5)</f>
        <v>0</v>
      </c>
    </row>
    <row r="7" spans="1:6" x14ac:dyDescent="0.25">
      <c r="A7" s="16"/>
      <c r="B7" s="17" t="s">
        <v>6</v>
      </c>
      <c r="C7" s="18">
        <f>'Monthly Arrest - 60+'!O7</f>
        <v>0</v>
      </c>
      <c r="D7" s="19">
        <f>'Monthly Arrest - 60+'!AB7</f>
        <v>0</v>
      </c>
      <c r="F7" s="20">
        <f>SUM(C7:D7)+SUM('[1]Arrest 25 - 59'!C6:I6)+SUM('[1]Arrest 18 - 24'!C6:I6)+SUM('[1]Arrest - under 18'!C6:H6)</f>
        <v>0</v>
      </c>
    </row>
    <row r="8" spans="1:6" x14ac:dyDescent="0.25">
      <c r="A8" s="21" t="s">
        <v>8</v>
      </c>
      <c r="B8" s="22" t="s">
        <v>5</v>
      </c>
      <c r="C8" s="23">
        <f>'Monthly Arrest - 60+'!O8</f>
        <v>0</v>
      </c>
      <c r="D8" s="24">
        <f>'Monthly Arrest - 60+'!AB8</f>
        <v>0</v>
      </c>
      <c r="F8" s="20">
        <f>SUM(C8:D8)+SUM('[1]Arrest 25 - 59'!C7:I7)+SUM('[1]Arrest 18 - 24'!C7:I7)+SUM('[1]Arrest - under 18'!C7:H7)</f>
        <v>0</v>
      </c>
    </row>
    <row r="9" spans="1:6" x14ac:dyDescent="0.25">
      <c r="A9" s="16"/>
      <c r="B9" s="17" t="s">
        <v>6</v>
      </c>
      <c r="C9" s="18">
        <f>'Monthly Arrest - 60+'!O9</f>
        <v>0</v>
      </c>
      <c r="D9" s="19">
        <f>'Monthly Arrest - 60+'!AB9</f>
        <v>0</v>
      </c>
      <c r="F9" s="20">
        <f>SUM(C9:D9)+SUM('[1]Arrest 25 - 59'!C8:I8)+SUM('[1]Arrest 18 - 24'!C8:I8)+SUM('[1]Arrest - under 18'!C8:H8)</f>
        <v>0</v>
      </c>
    </row>
    <row r="10" spans="1:6" x14ac:dyDescent="0.25">
      <c r="A10" s="21" t="s">
        <v>9</v>
      </c>
      <c r="B10" s="22" t="s">
        <v>5</v>
      </c>
      <c r="C10" s="23">
        <f>'Monthly Arrest - 60+'!O10</f>
        <v>0</v>
      </c>
      <c r="D10" s="24">
        <f>'Monthly Arrest - 60+'!AB10</f>
        <v>0</v>
      </c>
      <c r="F10" s="20">
        <f>SUM(C10:D10)+SUM('[1]Arrest 25 - 59'!C9:I9)+SUM('[1]Arrest 18 - 24'!C9:I9)+SUM('[1]Arrest - under 18'!C9:H9)</f>
        <v>0</v>
      </c>
    </row>
    <row r="11" spans="1:6" x14ac:dyDescent="0.25">
      <c r="A11" s="16"/>
      <c r="B11" s="17" t="s">
        <v>6</v>
      </c>
      <c r="C11" s="18">
        <f>'Monthly Arrest - 60+'!O11</f>
        <v>0</v>
      </c>
      <c r="D11" s="19">
        <f>'Monthly Arrest - 60+'!AB11</f>
        <v>0</v>
      </c>
      <c r="F11" s="20">
        <f>SUM(C11:D11)+SUM('[1]Arrest 25 - 59'!C10:I10)+SUM('[1]Arrest 18 - 24'!C10:I10)+SUM('[1]Arrest - under 18'!C10:H10)</f>
        <v>0</v>
      </c>
    </row>
    <row r="12" spans="1:6" x14ac:dyDescent="0.25">
      <c r="A12" s="21" t="s">
        <v>10</v>
      </c>
      <c r="B12" s="22" t="s">
        <v>5</v>
      </c>
      <c r="C12" s="23">
        <f>'Monthly Arrest - 60+'!O12</f>
        <v>2</v>
      </c>
      <c r="D12" s="24">
        <f>'Monthly Arrest - 60+'!AB12</f>
        <v>1</v>
      </c>
      <c r="F12" s="20">
        <f>SUM(C12:D12)+SUM('[1]Arrest 25 - 59'!C11:I11)+SUM('[1]Arrest 18 - 24'!C11:I11)+SUM('[1]Arrest - under 18'!C11:H11)</f>
        <v>3</v>
      </c>
    </row>
    <row r="13" spans="1:6" x14ac:dyDescent="0.25">
      <c r="A13" s="16"/>
      <c r="B13" s="17" t="s">
        <v>6</v>
      </c>
      <c r="C13" s="18">
        <f>'Monthly Arrest - 60+'!O13</f>
        <v>0</v>
      </c>
      <c r="D13" s="19">
        <f>'Monthly Arrest - 60+'!AB13</f>
        <v>1</v>
      </c>
      <c r="F13" s="20">
        <f>SUM(C13:D13)+SUM('[1]Arrest 25 - 59'!C12:I12)+SUM('[1]Arrest 18 - 24'!C12:I12)+SUM('[1]Arrest - under 18'!C12:H12)</f>
        <v>1</v>
      </c>
    </row>
    <row r="14" spans="1:6" x14ac:dyDescent="0.25">
      <c r="A14" s="21" t="s">
        <v>11</v>
      </c>
      <c r="B14" s="22" t="s">
        <v>5</v>
      </c>
      <c r="C14" s="23">
        <f>'Monthly Arrest - 60+'!O14</f>
        <v>0</v>
      </c>
      <c r="D14" s="24">
        <f>'Monthly Arrest - 60+'!AB14</f>
        <v>0</v>
      </c>
      <c r="F14" s="20">
        <f>SUM(C14:D14)+SUM('[1]Arrest 25 - 59'!C13:I13)+SUM('[1]Arrest 18 - 24'!C13:I13)+SUM('[1]Arrest - under 18'!C13:H13)</f>
        <v>0</v>
      </c>
    </row>
    <row r="15" spans="1:6" x14ac:dyDescent="0.25">
      <c r="A15" s="16"/>
      <c r="B15" s="17" t="s">
        <v>6</v>
      </c>
      <c r="C15" s="18">
        <f>'Monthly Arrest - 60+'!O15</f>
        <v>0</v>
      </c>
      <c r="D15" s="19">
        <f>'Monthly Arrest - 60+'!AB15</f>
        <v>0</v>
      </c>
      <c r="F15" s="20">
        <f>SUM(C15:D15)+SUM('[1]Arrest 25 - 59'!C14:I14)+SUM('[1]Arrest 18 - 24'!C14:I14)+SUM('[1]Arrest - under 18'!C14:H14)</f>
        <v>0</v>
      </c>
    </row>
    <row r="16" spans="1:6" x14ac:dyDescent="0.25">
      <c r="A16" s="21" t="s">
        <v>12</v>
      </c>
      <c r="B16" s="22" t="s">
        <v>5</v>
      </c>
      <c r="C16" s="23">
        <f>'Monthly Arrest - 60+'!O16</f>
        <v>0</v>
      </c>
      <c r="D16" s="24">
        <f>'Monthly Arrest - 60+'!AB16</f>
        <v>2</v>
      </c>
      <c r="F16" s="20">
        <f>SUM(C16:D16)+SUM('[1]Arrest 25 - 59'!C15:I15)+SUM('[1]Arrest 18 - 24'!C15:I15)+SUM('[1]Arrest - under 18'!C15:H15)</f>
        <v>2</v>
      </c>
    </row>
    <row r="17" spans="1:27" x14ac:dyDescent="0.25">
      <c r="A17" s="16"/>
      <c r="B17" s="17" t="s">
        <v>6</v>
      </c>
      <c r="C17" s="18">
        <f>'Monthly Arrest - 60+'!O17</f>
        <v>0</v>
      </c>
      <c r="D17" s="19">
        <f>'Monthly Arrest - 60+'!AB17</f>
        <v>1</v>
      </c>
      <c r="F17" s="20">
        <f>SUM(C17:D17)+SUM('[1]Arrest 25 - 59'!C16:I16)+SUM('[1]Arrest 18 - 24'!C16:I16)+SUM('[1]Arrest - under 18'!C16:H16)</f>
        <v>1</v>
      </c>
    </row>
    <row r="18" spans="1:27" x14ac:dyDescent="0.25">
      <c r="A18" s="21" t="s">
        <v>13</v>
      </c>
      <c r="B18" s="22" t="s">
        <v>5</v>
      </c>
      <c r="C18" s="23">
        <f>'Monthly Arrest - 60+'!O18</f>
        <v>0</v>
      </c>
      <c r="D18" s="24">
        <f>'Monthly Arrest - 60+'!AB18</f>
        <v>0</v>
      </c>
      <c r="F18" s="20">
        <f>SUM(C18:D18)+SUM('[1]Arrest 25 - 59'!C17:I17)+SUM('[1]Arrest 18 - 24'!C17:I17)+SUM('[1]Arrest - under 18'!C17:H17)</f>
        <v>0</v>
      </c>
    </row>
    <row r="19" spans="1:27" x14ac:dyDescent="0.25">
      <c r="A19" s="16"/>
      <c r="B19" s="17" t="s">
        <v>6</v>
      </c>
      <c r="C19" s="18">
        <f>'Monthly Arrest - 60+'!O19</f>
        <v>0</v>
      </c>
      <c r="D19" s="19">
        <f>'Monthly Arrest - 60+'!AB19</f>
        <v>0</v>
      </c>
      <c r="F19" s="20">
        <f>SUM(C19:D19)+SUM('[1]Arrest 25 - 59'!C18:I18)+SUM('[1]Arrest 18 - 24'!C18:I18)+SUM('[1]Arrest - under 18'!C18:H18)</f>
        <v>0</v>
      </c>
    </row>
    <row r="20" spans="1:27" x14ac:dyDescent="0.25">
      <c r="A20" s="21" t="s">
        <v>14</v>
      </c>
      <c r="B20" s="22" t="s">
        <v>5</v>
      </c>
      <c r="C20" s="23">
        <f>'Monthly Arrest - 60+'!O20</f>
        <v>0</v>
      </c>
      <c r="D20" s="24">
        <f>'Monthly Arrest - 60+'!AB20</f>
        <v>1</v>
      </c>
      <c r="F20" s="20">
        <f>SUM(C20:D20)+SUM('[1]Arrest 25 - 59'!C19:I19)+SUM('[1]Arrest 18 - 24'!C19:I19)+SUM('[1]Arrest - under 18'!C19:H19)</f>
        <v>1</v>
      </c>
    </row>
    <row r="21" spans="1:27" ht="15.75" thickBot="1" x14ac:dyDescent="0.3">
      <c r="A21" s="25"/>
      <c r="B21" s="26" t="s">
        <v>6</v>
      </c>
      <c r="C21" s="27">
        <f>'Monthly Arrest - 60+'!O21</f>
        <v>0</v>
      </c>
      <c r="D21" s="28">
        <f>'Monthly Arrest - 60+'!AB21</f>
        <v>0</v>
      </c>
      <c r="F21" s="29">
        <f>SUM(C21:D21)+SUM('[1]Arrest 25 - 59'!C20:I20)+SUM('[1]Arrest 18 - 24'!C20:I20)+SUM('[1]Arrest - under 18'!C20:H20)</f>
        <v>0</v>
      </c>
    </row>
    <row r="22" spans="1:27" ht="15.75" thickTop="1" x14ac:dyDescent="0.25">
      <c r="A22" s="30" t="s">
        <v>15</v>
      </c>
      <c r="B22" s="31" t="s">
        <v>5</v>
      </c>
      <c r="C22" s="32">
        <f>SUM(C4+C6+C8+C10+C12+C14+C16+C18+C20)</f>
        <v>2</v>
      </c>
      <c r="D22" s="32">
        <f>SUM(D4+D6+D8+D10+D12+D14+D16+D18+D20)</f>
        <v>4</v>
      </c>
      <c r="F22" s="9">
        <f>SUM(C22:D22)+SUM('[1]Arrest 25 - 59'!C21:I21)+SUM('[1]Arrest 18 - 24'!C21:I21)+SUM('[1]Arrest - under 18'!C21:H21)</f>
        <v>6</v>
      </c>
    </row>
    <row r="23" spans="1:27" x14ac:dyDescent="0.25">
      <c r="A23" s="33"/>
      <c r="B23" s="31" t="s">
        <v>6</v>
      </c>
      <c r="C23" s="32">
        <f>SUM(C5+C7+C9+C11+C13+C15+C17+C19+C21)</f>
        <v>0</v>
      </c>
      <c r="D23" s="32">
        <f>SUM(D5+D7+D9+D11+D13+D15+D17+D19+D21)</f>
        <v>2</v>
      </c>
      <c r="F23" s="9">
        <f>SUM(C23:D23)+SUM('[1]Arrest 25 - 59'!C22:I22)+SUM('[1]Arrest 18 - 24'!C22:I22)+SUM('[1]Arrest - under 18'!C22:H22)</f>
        <v>2</v>
      </c>
    </row>
    <row r="24" spans="1:27" x14ac:dyDescent="0.25">
      <c r="A24" s="33"/>
      <c r="B24" s="31"/>
      <c r="C24" s="32"/>
      <c r="D24" s="32"/>
    </row>
    <row r="25" spans="1:27" s="10" customFormat="1" x14ac:dyDescent="0.25">
      <c r="A25" s="5" t="s">
        <v>16</v>
      </c>
      <c r="B25" s="6"/>
      <c r="C25" s="7" t="s">
        <v>1</v>
      </c>
      <c r="D25" s="7" t="s">
        <v>2</v>
      </c>
      <c r="E25" s="8"/>
      <c r="F25" s="9" t="s">
        <v>3</v>
      </c>
    </row>
    <row r="26" spans="1:27" s="10" customFormat="1" ht="4.1500000000000004" customHeight="1" thickBot="1" x14ac:dyDescent="0.3">
      <c r="A26" s="5"/>
      <c r="B26" s="6"/>
      <c r="C26" s="7"/>
      <c r="D26" s="7"/>
      <c r="E26" s="8"/>
      <c r="F26" s="9"/>
    </row>
    <row r="27" spans="1:27" s="37" customFormat="1" ht="15.75" thickTop="1" x14ac:dyDescent="0.25">
      <c r="A27" s="11" t="s">
        <v>17</v>
      </c>
      <c r="B27" s="34" t="s">
        <v>5</v>
      </c>
      <c r="C27" s="13">
        <f>'Monthly Arrest - 60+'!O27</f>
        <v>0</v>
      </c>
      <c r="D27" s="14">
        <f>'Monthly Arrest - 60+'!AB27</f>
        <v>0</v>
      </c>
      <c r="E27" s="35"/>
      <c r="F27" s="15">
        <f>SUM(C27:D27)+SUM('[1]Arrest 25 - 59'!C25:I25)+SUM('[1]Arrest 18 - 24'!C25:I25)+SUM('[1]Arrest - under 18'!C25:H25)</f>
        <v>0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s="37" customFormat="1" x14ac:dyDescent="0.25">
      <c r="A28" s="16"/>
      <c r="B28" s="38" t="s">
        <v>6</v>
      </c>
      <c r="C28" s="18">
        <f>'Monthly Arrest - 60+'!O28</f>
        <v>0</v>
      </c>
      <c r="D28" s="19">
        <f>'Monthly Arrest - 60+'!AB28</f>
        <v>0</v>
      </c>
      <c r="E28" s="35"/>
      <c r="F28" s="20">
        <f>SUM(C28:D28)+SUM('[1]Arrest 25 - 59'!C26:I26)+SUM('[1]Arrest 18 - 24'!C26:I26)+SUM('[1]Arrest - under 18'!C26:H26)</f>
        <v>0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 s="37" customFormat="1" x14ac:dyDescent="0.25">
      <c r="A29" s="21" t="s">
        <v>18</v>
      </c>
      <c r="B29" s="39" t="s">
        <v>5</v>
      </c>
      <c r="C29" s="23">
        <f>'Monthly Arrest - 60+'!O29</f>
        <v>0</v>
      </c>
      <c r="D29" s="24">
        <f>'Monthly Arrest - 60+'!AB29</f>
        <v>1</v>
      </c>
      <c r="E29" s="35"/>
      <c r="F29" s="20">
        <f>SUM(C29:D29)+SUM('[1]Arrest 25 - 59'!C27:I27)+SUM('[1]Arrest 18 - 24'!C27:I27)+SUM('[1]Arrest - under 18'!C27:H27)</f>
        <v>1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 s="37" customFormat="1" x14ac:dyDescent="0.25">
      <c r="A30" s="16"/>
      <c r="B30" s="38" t="s">
        <v>6</v>
      </c>
      <c r="C30" s="18">
        <f>'Monthly Arrest - 60+'!O30</f>
        <v>0</v>
      </c>
      <c r="D30" s="19">
        <f>'Monthly Arrest - 60+'!AB30</f>
        <v>0</v>
      </c>
      <c r="E30" s="35"/>
      <c r="F30" s="20">
        <f>SUM(C30:D30)+SUM('[1]Arrest 25 - 59'!C28:I28)+SUM('[1]Arrest 18 - 24'!C28:I28)+SUM('[1]Arrest - under 18'!C28:H28)</f>
        <v>0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 s="37" customFormat="1" x14ac:dyDescent="0.25">
      <c r="A31" s="21" t="s">
        <v>19</v>
      </c>
      <c r="B31" s="39" t="s">
        <v>5</v>
      </c>
      <c r="C31" s="23">
        <f>'Monthly Arrest - 60+'!O31</f>
        <v>0</v>
      </c>
      <c r="D31" s="24">
        <f>'Monthly Arrest - 60+'!AB31</f>
        <v>0</v>
      </c>
      <c r="E31" s="35"/>
      <c r="F31" s="20">
        <f>SUM(C31:D31)+SUM('[1]Arrest 25 - 59'!C29:I29)+SUM('[1]Arrest 18 - 24'!C29:I29)+SUM('[1]Arrest - under 18'!C29:H29)</f>
        <v>0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s="37" customFormat="1" x14ac:dyDescent="0.25">
      <c r="A32" s="16"/>
      <c r="B32" s="38" t="s">
        <v>6</v>
      </c>
      <c r="C32" s="18">
        <f>'Monthly Arrest - 60+'!O32</f>
        <v>0</v>
      </c>
      <c r="D32" s="19">
        <f>'Monthly Arrest - 60+'!AB32</f>
        <v>0</v>
      </c>
      <c r="E32" s="35"/>
      <c r="F32" s="20">
        <f>SUM(C32:D32)+SUM('[1]Arrest 25 - 59'!C30:I30)+SUM('[1]Arrest 18 - 24'!C30:I30)+SUM('[1]Arrest - under 18'!C30:H30)</f>
        <v>0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s="37" customFormat="1" x14ac:dyDescent="0.25">
      <c r="A33" s="21" t="s">
        <v>20</v>
      </c>
      <c r="B33" s="39" t="s">
        <v>5</v>
      </c>
      <c r="C33" s="23">
        <f>'Monthly Arrest - 60+'!O33</f>
        <v>0</v>
      </c>
      <c r="D33" s="24">
        <f>'Monthly Arrest - 60+'!AB33</f>
        <v>0</v>
      </c>
      <c r="E33" s="35"/>
      <c r="F33" s="20">
        <f>SUM(C33:D33)+SUM('[1]Arrest 25 - 59'!C31:I31)+SUM('[1]Arrest 18 - 24'!C31:I31)+SUM('[1]Arrest - under 18'!C31:H31)</f>
        <v>0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s="37" customFormat="1" x14ac:dyDescent="0.25">
      <c r="A34" s="16"/>
      <c r="B34" s="38" t="s">
        <v>6</v>
      </c>
      <c r="C34" s="18">
        <f>'Monthly Arrest - 60+'!O34</f>
        <v>0</v>
      </c>
      <c r="D34" s="19">
        <f>'Monthly Arrest - 60+'!AB34</f>
        <v>1</v>
      </c>
      <c r="E34" s="35"/>
      <c r="F34" s="20">
        <f>SUM(C34:D34)+SUM('[1]Arrest 25 - 59'!C32:I32)+SUM('[1]Arrest 18 - 24'!C32:I32)+SUM('[1]Arrest - under 18'!C32:H32)</f>
        <v>1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s="37" customFormat="1" x14ac:dyDescent="0.25">
      <c r="A35" s="21" t="s">
        <v>21</v>
      </c>
      <c r="B35" s="39" t="s">
        <v>5</v>
      </c>
      <c r="C35" s="23">
        <f>'Monthly Arrest - 60+'!O35</f>
        <v>0</v>
      </c>
      <c r="D35" s="24">
        <f>'Monthly Arrest - 60+'!AB35</f>
        <v>0</v>
      </c>
      <c r="E35" s="35"/>
      <c r="F35" s="20">
        <f>SUM(C35:D35)+SUM('[1]Arrest 25 - 59'!C33:I33)+SUM('[1]Arrest 18 - 24'!C33:I33)+SUM('[1]Arrest - under 18'!C33:H33)</f>
        <v>0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s="37" customFormat="1" x14ac:dyDescent="0.25">
      <c r="A36" s="16"/>
      <c r="B36" s="38" t="s">
        <v>6</v>
      </c>
      <c r="C36" s="18">
        <f>'Monthly Arrest - 60+'!O36</f>
        <v>0</v>
      </c>
      <c r="D36" s="19">
        <f>'Monthly Arrest - 60+'!AB36</f>
        <v>1</v>
      </c>
      <c r="E36" s="35"/>
      <c r="F36" s="20">
        <f>SUM(C36:D36)+SUM('[1]Arrest 25 - 59'!C34:I34)+SUM('[1]Arrest 18 - 24'!C34:I34)+SUM('[1]Arrest - under 18'!C34:H34)</f>
        <v>1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s="37" customFormat="1" x14ac:dyDescent="0.25">
      <c r="A37" s="21" t="s">
        <v>22</v>
      </c>
      <c r="B37" s="39" t="s">
        <v>5</v>
      </c>
      <c r="C37" s="23">
        <f>'Monthly Arrest - 60+'!O37</f>
        <v>0</v>
      </c>
      <c r="D37" s="24">
        <f>'Monthly Arrest - 60+'!AB37</f>
        <v>0</v>
      </c>
      <c r="E37" s="35"/>
      <c r="F37" s="20">
        <f>SUM(C37:D37)+SUM('[1]Arrest 25 - 59'!C35:I35)+SUM('[1]Arrest 18 - 24'!C35:I35)+SUM('[1]Arrest - under 18'!C35:H35)</f>
        <v>0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s="37" customFormat="1" x14ac:dyDescent="0.25">
      <c r="A38" s="16"/>
      <c r="B38" s="38" t="s">
        <v>6</v>
      </c>
      <c r="C38" s="18">
        <f>'Monthly Arrest - 60+'!O38</f>
        <v>0</v>
      </c>
      <c r="D38" s="19">
        <f>'Monthly Arrest - 60+'!AB38</f>
        <v>0</v>
      </c>
      <c r="E38" s="35"/>
      <c r="F38" s="20">
        <f>SUM(C38:D38)+SUM('[1]Arrest 25 - 59'!C36:I36)+SUM('[1]Arrest 18 - 24'!C36:I36)+SUM('[1]Arrest - under 18'!C36:H36)</f>
        <v>0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s="37" customFormat="1" x14ac:dyDescent="0.25">
      <c r="A39" s="21" t="s">
        <v>23</v>
      </c>
      <c r="B39" s="39" t="s">
        <v>5</v>
      </c>
      <c r="C39" s="23">
        <f>'Monthly Arrest - 60+'!O39</f>
        <v>1</v>
      </c>
      <c r="D39" s="24">
        <f>'Monthly Arrest - 60+'!AB39</f>
        <v>0</v>
      </c>
      <c r="E39" s="35"/>
      <c r="F39" s="20">
        <f>SUM(C39:D39)+SUM('[1]Arrest 25 - 59'!C37:I37)+SUM('[1]Arrest 18 - 24'!C37:I37)+SUM('[1]Arrest - under 18'!C37:H37)</f>
        <v>1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s="36" customFormat="1" ht="15.75" thickBot="1" x14ac:dyDescent="0.3">
      <c r="A40" s="25"/>
      <c r="B40" s="40" t="s">
        <v>6</v>
      </c>
      <c r="C40" s="27">
        <f>'Monthly Arrest - 60+'!O40</f>
        <v>0</v>
      </c>
      <c r="D40" s="28">
        <f>'Monthly Arrest - 60+'!AB40</f>
        <v>0</v>
      </c>
      <c r="E40" s="35"/>
      <c r="F40" s="29">
        <f>SUM(C40:D40)+SUM('[1]Arrest 25 - 59'!C38:I38)+SUM('[1]Arrest 18 - 24'!C38:I38)+SUM('[1]Arrest - under 18'!C38:H38)</f>
        <v>0</v>
      </c>
    </row>
    <row r="41" spans="1:27" ht="15.75" thickTop="1" x14ac:dyDescent="0.25">
      <c r="A41" s="41" t="s">
        <v>24</v>
      </c>
      <c r="B41" s="42" t="s">
        <v>5</v>
      </c>
      <c r="C41" s="43">
        <f>C27+C29+C31+C33+C35+C37+C39</f>
        <v>1</v>
      </c>
      <c r="D41" s="43">
        <f>D27+D29+D31+D33+D35+D37+D39</f>
        <v>1</v>
      </c>
      <c r="F41" s="9">
        <f>SUM(C41:D41)+SUM('[1]Arrest 25 - 59'!C39:I39)+SUM('[1]Arrest 18 - 24'!C39:I39)+SUM('[1]Arrest - under 18'!C39:H39)</f>
        <v>2</v>
      </c>
    </row>
    <row r="42" spans="1:27" x14ac:dyDescent="0.25">
      <c r="A42" s="44"/>
      <c r="B42" s="42" t="s">
        <v>6</v>
      </c>
      <c r="C42" s="43">
        <f>C28+C30+C32+C34+C36+C38+C40</f>
        <v>0</v>
      </c>
      <c r="D42" s="43">
        <f>D28+D30+D32+D34+D36+D38+D40</f>
        <v>2</v>
      </c>
      <c r="F42" s="9">
        <f>SUM(C42:D42)+SUM('[1]Arrest 25 - 59'!C40:I40)+SUM('[1]Arrest 18 - 24'!C40:I40)+SUM('[1]Arrest - under 18'!C40:H40)</f>
        <v>2</v>
      </c>
    </row>
    <row r="44" spans="1:27" s="10" customFormat="1" x14ac:dyDescent="0.25">
      <c r="A44" s="45" t="s">
        <v>25</v>
      </c>
      <c r="B44" s="6"/>
      <c r="C44" s="7" t="s">
        <v>1</v>
      </c>
      <c r="D44" s="7" t="s">
        <v>2</v>
      </c>
      <c r="E44" s="8"/>
      <c r="F44" s="9" t="s">
        <v>3</v>
      </c>
    </row>
    <row r="45" spans="1:27" s="10" customFormat="1" ht="4.1500000000000004" customHeight="1" thickBot="1" x14ac:dyDescent="0.3">
      <c r="A45" s="45"/>
      <c r="B45" s="6"/>
      <c r="C45" s="7"/>
      <c r="D45" s="7"/>
      <c r="E45" s="8"/>
      <c r="F45" s="9"/>
    </row>
    <row r="46" spans="1:27" s="36" customFormat="1" ht="15.75" thickTop="1" x14ac:dyDescent="0.25">
      <c r="A46" s="11" t="s">
        <v>26</v>
      </c>
      <c r="B46" s="34" t="s">
        <v>5</v>
      </c>
      <c r="C46" s="13">
        <f>'Monthly Arrest - 60+'!O46</f>
        <v>0</v>
      </c>
      <c r="D46" s="14">
        <f>'Monthly Arrest - 60+'!AB46</f>
        <v>0</v>
      </c>
      <c r="E46" s="35"/>
      <c r="F46" s="15">
        <f>SUM(C46:D46)+SUM('[1]Arrest 25 - 59'!C43:I43)+SUM('[1]Arrest 18 - 24'!C43:I43)+SUM('[1]Arrest - under 18'!C43:H43)</f>
        <v>0</v>
      </c>
    </row>
    <row r="47" spans="1:27" s="36" customFormat="1" x14ac:dyDescent="0.25">
      <c r="A47" s="16"/>
      <c r="B47" s="38" t="s">
        <v>6</v>
      </c>
      <c r="C47" s="18">
        <f>'Monthly Arrest - 60+'!O47</f>
        <v>0</v>
      </c>
      <c r="D47" s="19">
        <f>'Monthly Arrest - 60+'!AB47</f>
        <v>0</v>
      </c>
      <c r="E47" s="35"/>
      <c r="F47" s="20">
        <f>SUM(C47:D47)+SUM('[1]Arrest 25 - 59'!C44:I44)+SUM('[1]Arrest 18 - 24'!C44:I44)+SUM('[1]Arrest - under 18'!C44:H44)</f>
        <v>0</v>
      </c>
    </row>
    <row r="48" spans="1:27" s="36" customFormat="1" x14ac:dyDescent="0.25">
      <c r="A48" s="21" t="s">
        <v>27</v>
      </c>
      <c r="B48" s="39" t="s">
        <v>5</v>
      </c>
      <c r="C48" s="23">
        <f>'Monthly Arrest - 60+'!O48</f>
        <v>0</v>
      </c>
      <c r="D48" s="24">
        <f>'Monthly Arrest - 60+'!AB48</f>
        <v>0</v>
      </c>
      <c r="E48" s="35"/>
      <c r="F48" s="20">
        <f>SUM(C48:D48)+SUM('[1]Arrest 25 - 59'!C45:I45)+SUM('[1]Arrest 18 - 24'!C45:I45)+SUM('[1]Arrest - under 18'!C45:H45)</f>
        <v>0</v>
      </c>
    </row>
    <row r="49" spans="1:6" s="36" customFormat="1" x14ac:dyDescent="0.25">
      <c r="A49" s="16"/>
      <c r="B49" s="38" t="s">
        <v>6</v>
      </c>
      <c r="C49" s="18">
        <f>'Monthly Arrest - 60+'!O49</f>
        <v>0</v>
      </c>
      <c r="D49" s="19">
        <f>'Monthly Arrest - 60+'!AB49</f>
        <v>0</v>
      </c>
      <c r="E49" s="35"/>
      <c r="F49" s="20">
        <f>SUM(C49:D49)+SUM('[1]Arrest 25 - 59'!C46:I46)+SUM('[1]Arrest 18 - 24'!C46:I46)+SUM('[1]Arrest - under 18'!C46:H46)</f>
        <v>0</v>
      </c>
    </row>
    <row r="50" spans="1:6" s="36" customFormat="1" x14ac:dyDescent="0.25">
      <c r="A50" s="21" t="s">
        <v>28</v>
      </c>
      <c r="B50" s="39" t="s">
        <v>5</v>
      </c>
      <c r="C50" s="23">
        <f>'Monthly Arrest - 60+'!O50</f>
        <v>0</v>
      </c>
      <c r="D50" s="24">
        <f>'Monthly Arrest - 60+'!AB50</f>
        <v>0</v>
      </c>
      <c r="E50" s="35"/>
      <c r="F50" s="20">
        <f>SUM(C50:D50)+SUM('[1]Arrest 25 - 59'!C47:I47)+SUM('[1]Arrest 18 - 24'!C47:I47)+SUM('[1]Arrest - under 18'!C47:H47)</f>
        <v>0</v>
      </c>
    </row>
    <row r="51" spans="1:6" s="36" customFormat="1" x14ac:dyDescent="0.25">
      <c r="A51" s="16"/>
      <c r="B51" s="38" t="s">
        <v>6</v>
      </c>
      <c r="C51" s="18">
        <f>'Monthly Arrest - 60+'!O51</f>
        <v>0</v>
      </c>
      <c r="D51" s="19">
        <f>'Monthly Arrest - 60+'!AB51</f>
        <v>0</v>
      </c>
      <c r="E51" s="35"/>
      <c r="F51" s="20">
        <f>SUM(C51:D51)+SUM('[1]Arrest 25 - 59'!C48:I48)+SUM('[1]Arrest 18 - 24'!C48:I48)+SUM('[1]Arrest - under 18'!C48:H48)</f>
        <v>0</v>
      </c>
    </row>
    <row r="52" spans="1:6" s="36" customFormat="1" x14ac:dyDescent="0.25">
      <c r="A52" s="21" t="s">
        <v>29</v>
      </c>
      <c r="B52" s="39" t="s">
        <v>5</v>
      </c>
      <c r="C52" s="23">
        <f>'Monthly Arrest - 60+'!O52</f>
        <v>1</v>
      </c>
      <c r="D52" s="24">
        <f>'Monthly Arrest - 60+'!AB52</f>
        <v>0</v>
      </c>
      <c r="E52" s="35"/>
      <c r="F52" s="20">
        <f>SUM(C52:D52)+SUM('[1]Arrest 25 - 59'!C49:I49)+SUM('[1]Arrest 18 - 24'!C49:I49)+SUM('[1]Arrest - under 18'!C49:H49)</f>
        <v>1</v>
      </c>
    </row>
    <row r="53" spans="1:6" s="36" customFormat="1" ht="15.75" thickBot="1" x14ac:dyDescent="0.3">
      <c r="A53" s="25"/>
      <c r="B53" s="40" t="s">
        <v>6</v>
      </c>
      <c r="C53" s="27">
        <f>'Monthly Arrest - 60+'!O53</f>
        <v>1</v>
      </c>
      <c r="D53" s="28">
        <f>'Monthly Arrest - 60+'!AB53</f>
        <v>0</v>
      </c>
      <c r="E53" s="35"/>
      <c r="F53" s="29">
        <f>SUM(C53:D53)+SUM('[1]Arrest 25 - 59'!C50:I50)+SUM('[1]Arrest 18 - 24'!C50:I50)+SUM('[1]Arrest - under 18'!C50:H50)</f>
        <v>1</v>
      </c>
    </row>
    <row r="54" spans="1:6" ht="15.75" thickTop="1" x14ac:dyDescent="0.25">
      <c r="A54" s="41" t="s">
        <v>30</v>
      </c>
      <c r="B54" s="46" t="s">
        <v>5</v>
      </c>
      <c r="C54" s="43">
        <f>C46+C48+C50+C52</f>
        <v>1</v>
      </c>
      <c r="D54" s="43">
        <f>D46+D48+D50+D52</f>
        <v>0</v>
      </c>
      <c r="F54" s="9">
        <f>SUM(C54:D54)+SUM('[1]Arrest 25 - 59'!C51:I51)+SUM('[1]Arrest 18 - 24'!C51:I51)+SUM('[1]Arrest - under 18'!C51:H51)</f>
        <v>1</v>
      </c>
    </row>
    <row r="55" spans="1:6" x14ac:dyDescent="0.25">
      <c r="A55" s="41"/>
      <c r="B55" s="46" t="s">
        <v>6</v>
      </c>
      <c r="C55" s="43">
        <f>C47+C49+C51+C53</f>
        <v>1</v>
      </c>
      <c r="D55" s="43">
        <f>D47+D49+D51+D53</f>
        <v>0</v>
      </c>
      <c r="F55" s="9">
        <f>SUM(C55:D55)+SUM('[1]Arrest 25 - 59'!C52:I52)+SUM('[1]Arrest 18 - 24'!C52:I52)+SUM('[1]Arrest - under 18'!C52:H52)</f>
        <v>1</v>
      </c>
    </row>
    <row r="56" spans="1:6" x14ac:dyDescent="0.25">
      <c r="A56" s="44"/>
      <c r="B56" s="47"/>
      <c r="C56" s="48"/>
      <c r="D56" s="48"/>
    </row>
    <row r="57" spans="1:6" x14ac:dyDescent="0.25">
      <c r="A57" s="49" t="s">
        <v>31</v>
      </c>
      <c r="B57" s="50"/>
      <c r="C57" s="51" t="s">
        <v>1</v>
      </c>
      <c r="D57" s="51" t="s">
        <v>2</v>
      </c>
      <c r="F57" s="9" t="s">
        <v>3</v>
      </c>
    </row>
    <row r="58" spans="1:6" ht="4.1500000000000004" customHeight="1" x14ac:dyDescent="0.25">
      <c r="A58" s="49"/>
      <c r="B58" s="50"/>
      <c r="C58" s="51"/>
      <c r="D58" s="51"/>
      <c r="F58" s="9"/>
    </row>
    <row r="59" spans="1:6" s="10" customFormat="1" ht="15.75" thickBot="1" x14ac:dyDescent="0.3">
      <c r="A59" s="41" t="s">
        <v>32</v>
      </c>
      <c r="B59" s="52"/>
      <c r="C59" s="8">
        <f>SUM(C60:C67)</f>
        <v>0</v>
      </c>
      <c r="D59" s="8">
        <f>SUM(D60:D67)</f>
        <v>0</v>
      </c>
      <c r="E59" s="8"/>
      <c r="F59" s="9">
        <f>SUM(C59:D59)+SUM('[1]Arrest 25 - 59'!C55:I55)+SUM('[1]Arrest 18 - 24'!C55:I55)+SUM('[1]Arrest - under 18'!C55:H55)</f>
        <v>0</v>
      </c>
    </row>
    <row r="60" spans="1:6" s="36" customFormat="1" ht="30.75" thickTop="1" x14ac:dyDescent="0.25">
      <c r="A60" s="11" t="s">
        <v>33</v>
      </c>
      <c r="B60" s="34" t="s">
        <v>5</v>
      </c>
      <c r="C60" s="13">
        <f>'Monthly Arrest - 60+'!O60</f>
        <v>0</v>
      </c>
      <c r="D60" s="14">
        <f>'Monthly Arrest - 60+'!AB60</f>
        <v>0</v>
      </c>
      <c r="E60" s="35"/>
      <c r="F60" s="15">
        <f>SUM(C60:D60)+SUM('[1]Arrest 25 - 59'!C56:I56)+SUM('[1]Arrest 18 - 24'!C56:I56)+SUM('[1]Arrest - under 18'!C56:H56)</f>
        <v>0</v>
      </c>
    </row>
    <row r="61" spans="1:6" s="36" customFormat="1" x14ac:dyDescent="0.25">
      <c r="A61" s="16"/>
      <c r="B61" s="38" t="s">
        <v>6</v>
      </c>
      <c r="C61" s="18">
        <f>'Monthly Arrest - 60+'!O61</f>
        <v>0</v>
      </c>
      <c r="D61" s="19">
        <f>'Monthly Arrest - 60+'!AB61</f>
        <v>0</v>
      </c>
      <c r="E61" s="35"/>
      <c r="F61" s="20">
        <f>SUM(C61:D61)+SUM('[1]Arrest 25 - 59'!C57:I57)+SUM('[1]Arrest 18 - 24'!C57:I57)+SUM('[1]Arrest - under 18'!C57:H57)</f>
        <v>0</v>
      </c>
    </row>
    <row r="62" spans="1:6" s="36" customFormat="1" x14ac:dyDescent="0.25">
      <c r="A62" s="21" t="s">
        <v>34</v>
      </c>
      <c r="B62" s="39" t="s">
        <v>5</v>
      </c>
      <c r="C62" s="23">
        <f>'Monthly Arrest - 60+'!O62</f>
        <v>0</v>
      </c>
      <c r="D62" s="24">
        <f>'Monthly Arrest - 60+'!AB62</f>
        <v>0</v>
      </c>
      <c r="E62" s="35"/>
      <c r="F62" s="20">
        <f>SUM(C62:D62)+SUM('[1]Arrest 25 - 59'!C58:I58)+SUM('[1]Arrest 18 - 24'!C58:I58)+SUM('[1]Arrest - under 18'!C58:H58)</f>
        <v>0</v>
      </c>
    </row>
    <row r="63" spans="1:6" s="36" customFormat="1" x14ac:dyDescent="0.25">
      <c r="A63" s="16"/>
      <c r="B63" s="38" t="s">
        <v>6</v>
      </c>
      <c r="C63" s="18">
        <f>'Monthly Arrest - 60+'!O63</f>
        <v>0</v>
      </c>
      <c r="D63" s="19">
        <f>'Monthly Arrest - 60+'!AB63</f>
        <v>0</v>
      </c>
      <c r="E63" s="35"/>
      <c r="F63" s="20">
        <f>SUM(C63:D63)+SUM('[1]Arrest 25 - 59'!C59:I59)+SUM('[1]Arrest 18 - 24'!C59:I59)+SUM('[1]Arrest - under 18'!C59:H59)</f>
        <v>0</v>
      </c>
    </row>
    <row r="64" spans="1:6" s="36" customFormat="1" ht="30" x14ac:dyDescent="0.25">
      <c r="A64" s="21" t="s">
        <v>35</v>
      </c>
      <c r="B64" s="39" t="s">
        <v>5</v>
      </c>
      <c r="C64" s="23">
        <f>'Monthly Arrest - 60+'!O64</f>
        <v>0</v>
      </c>
      <c r="D64" s="24">
        <f>'Monthly Arrest - 60+'!AB64</f>
        <v>0</v>
      </c>
      <c r="E64" s="35"/>
      <c r="F64" s="20">
        <f>SUM(C64:D64)+SUM('[1]Arrest 25 - 59'!C60:I60)+SUM('[1]Arrest 18 - 24'!C60:I60)+SUM('[1]Arrest - under 18'!C60:H60)</f>
        <v>0</v>
      </c>
    </row>
    <row r="65" spans="1:27" s="36" customFormat="1" x14ac:dyDescent="0.25">
      <c r="A65" s="16"/>
      <c r="B65" s="38" t="s">
        <v>6</v>
      </c>
      <c r="C65" s="18">
        <f>'Monthly Arrest - 60+'!O65</f>
        <v>0</v>
      </c>
      <c r="D65" s="19">
        <f>'Monthly Arrest - 60+'!AB65</f>
        <v>0</v>
      </c>
      <c r="E65" s="35"/>
      <c r="F65" s="20">
        <f>SUM(C65:D65)+SUM('[1]Arrest 25 - 59'!C61:I61)+SUM('[1]Arrest 18 - 24'!C61:I61)+SUM('[1]Arrest - under 18'!C61:H61)</f>
        <v>0</v>
      </c>
    </row>
    <row r="66" spans="1:27" s="36" customFormat="1" ht="30" x14ac:dyDescent="0.25">
      <c r="A66" s="21" t="s">
        <v>36</v>
      </c>
      <c r="B66" s="39" t="s">
        <v>5</v>
      </c>
      <c r="C66" s="23">
        <f>'Monthly Arrest - 60+'!O66</f>
        <v>0</v>
      </c>
      <c r="D66" s="24">
        <f>'Monthly Arrest - 60+'!AB66</f>
        <v>0</v>
      </c>
      <c r="E66" s="35"/>
      <c r="F66" s="20">
        <f>SUM(C66:D66)+SUM('[1]Arrest 25 - 59'!C62:I62)+SUM('[1]Arrest 18 - 24'!C62:I62)+SUM('[1]Arrest - under 18'!C62:H62)</f>
        <v>0</v>
      </c>
    </row>
    <row r="67" spans="1:27" s="36" customFormat="1" ht="15.75" thickBot="1" x14ac:dyDescent="0.3">
      <c r="A67" s="16"/>
      <c r="B67" s="38" t="s">
        <v>6</v>
      </c>
      <c r="C67" s="18">
        <f>'Monthly Arrest - 60+'!O67</f>
        <v>0</v>
      </c>
      <c r="D67" s="19">
        <f>'Monthly Arrest - 60+'!AB67</f>
        <v>0</v>
      </c>
      <c r="E67" s="35"/>
      <c r="F67" s="29">
        <f>SUM(C67:D67)+SUM('[1]Arrest 25 - 59'!C63:I63)+SUM('[1]Arrest 18 - 24'!C63:I63)+SUM('[1]Arrest - under 18'!C63:H63)</f>
        <v>0</v>
      </c>
    </row>
    <row r="68" spans="1:27" ht="16.5" thickTop="1" thickBot="1" x14ac:dyDescent="0.3">
      <c r="A68" s="53" t="s">
        <v>37</v>
      </c>
      <c r="B68" s="47"/>
      <c r="C68" s="43">
        <f>SUM(C69:C76)</f>
        <v>1</v>
      </c>
      <c r="D68" s="54">
        <f>SUM(D69:D76)</f>
        <v>0</v>
      </c>
      <c r="F68" s="9">
        <f>SUM(C68:D68)+SUM('[1]Arrest 25 - 59'!C64:I64)+SUM('[1]Arrest 18 - 24'!C64:I64)+SUM('[1]Arrest - under 18'!C64:H64)</f>
        <v>1</v>
      </c>
    </row>
    <row r="69" spans="1:27" s="36" customFormat="1" ht="30.75" thickTop="1" x14ac:dyDescent="0.25">
      <c r="A69" s="21" t="s">
        <v>38</v>
      </c>
      <c r="B69" s="39" t="s">
        <v>5</v>
      </c>
      <c r="C69" s="23">
        <f>'Monthly Arrest - 60+'!O69</f>
        <v>0</v>
      </c>
      <c r="D69" s="24">
        <f>'Monthly Arrest - 60+'!AB69</f>
        <v>0</v>
      </c>
      <c r="E69" s="35"/>
      <c r="F69" s="15">
        <f>SUM(C69:D69)+SUM('[1]Arrest 25 - 59'!C65:I65)+SUM('[1]Arrest 18 - 24'!C65:I65)+SUM('[1]Arrest - under 18'!C65:H65)</f>
        <v>0</v>
      </c>
    </row>
    <row r="70" spans="1:27" s="36" customFormat="1" x14ac:dyDescent="0.25">
      <c r="A70" s="16"/>
      <c r="B70" s="38" t="s">
        <v>6</v>
      </c>
      <c r="C70" s="18">
        <f>'Monthly Arrest - 60+'!O70</f>
        <v>0</v>
      </c>
      <c r="D70" s="19">
        <f>'Monthly Arrest - 60+'!AB70</f>
        <v>0</v>
      </c>
      <c r="E70" s="35"/>
      <c r="F70" s="20">
        <f>SUM(C70:D70)+SUM('[1]Arrest 25 - 59'!C66:I66)+SUM('[1]Arrest 18 - 24'!C66:I66)+SUM('[1]Arrest - under 18'!C66:H66)</f>
        <v>0</v>
      </c>
    </row>
    <row r="71" spans="1:27" s="36" customFormat="1" x14ac:dyDescent="0.25">
      <c r="A71" s="21" t="s">
        <v>34</v>
      </c>
      <c r="B71" s="39" t="s">
        <v>5</v>
      </c>
      <c r="C71" s="23">
        <f>'Monthly Arrest - 60+'!O71</f>
        <v>0</v>
      </c>
      <c r="D71" s="24">
        <f>'Monthly Arrest - 60+'!AB71</f>
        <v>0</v>
      </c>
      <c r="E71" s="35"/>
      <c r="F71" s="20">
        <f>SUM(C71:D71)+SUM('[1]Arrest 25 - 59'!C67:I67)+SUM('[1]Arrest 18 - 24'!C67:I67)+SUM('[1]Arrest - under 18'!C67:H67)</f>
        <v>0</v>
      </c>
    </row>
    <row r="72" spans="1:27" s="36" customFormat="1" x14ac:dyDescent="0.25">
      <c r="A72" s="16"/>
      <c r="B72" s="38" t="s">
        <v>6</v>
      </c>
      <c r="C72" s="18">
        <f>'Monthly Arrest - 60+'!O72</f>
        <v>0</v>
      </c>
      <c r="D72" s="19">
        <f>'Monthly Arrest - 60+'!AB72</f>
        <v>0</v>
      </c>
      <c r="E72" s="35"/>
      <c r="F72" s="20">
        <f>SUM(C72:D72)+SUM('[1]Arrest 25 - 59'!C68:I68)+SUM('[1]Arrest 18 - 24'!C68:I68)+SUM('[1]Arrest - under 18'!C68:H68)</f>
        <v>0</v>
      </c>
    </row>
    <row r="73" spans="1:27" s="36" customFormat="1" ht="30" x14ac:dyDescent="0.25">
      <c r="A73" s="21" t="s">
        <v>39</v>
      </c>
      <c r="B73" s="39" t="s">
        <v>5</v>
      </c>
      <c r="C73" s="23">
        <f>'Monthly Arrest - 60+'!O73</f>
        <v>1</v>
      </c>
      <c r="D73" s="24">
        <f>'Monthly Arrest - 60+'!AB73</f>
        <v>0</v>
      </c>
      <c r="E73" s="35"/>
      <c r="F73" s="20">
        <f>SUM(C73:D73)+SUM('[1]Arrest 25 - 59'!C69:I69)+SUM('[1]Arrest 18 - 24'!C69:I69)+SUM('[1]Arrest - under 18'!C69:H69)</f>
        <v>1</v>
      </c>
    </row>
    <row r="74" spans="1:27" s="36" customFormat="1" x14ac:dyDescent="0.25">
      <c r="A74" s="16"/>
      <c r="B74" s="38" t="s">
        <v>6</v>
      </c>
      <c r="C74" s="18">
        <f>'Monthly Arrest - 60+'!O74</f>
        <v>0</v>
      </c>
      <c r="D74" s="19">
        <f>'Monthly Arrest - 60+'!AB74</f>
        <v>0</v>
      </c>
      <c r="E74" s="35"/>
      <c r="F74" s="20">
        <f>SUM(C74:D74)+SUM('[1]Arrest 25 - 59'!C70:I70)+SUM('[1]Arrest 18 - 24'!C70:I70)+SUM('[1]Arrest - under 18'!C70:H70)</f>
        <v>0</v>
      </c>
    </row>
    <row r="75" spans="1:27" s="36" customFormat="1" ht="30" x14ac:dyDescent="0.25">
      <c r="A75" s="21" t="s">
        <v>40</v>
      </c>
      <c r="B75" s="39" t="s">
        <v>5</v>
      </c>
      <c r="C75" s="23">
        <f>'Monthly Arrest - 60+'!O75</f>
        <v>0</v>
      </c>
      <c r="D75" s="24">
        <f>'Monthly Arrest - 60+'!AB75</f>
        <v>0</v>
      </c>
      <c r="E75" s="35"/>
      <c r="F75" s="20">
        <f>SUM(C75:D75)+SUM('[1]Arrest 25 - 59'!C71:I71)+SUM('[1]Arrest 18 - 24'!C71:I71)+SUM('[1]Arrest - under 18'!C71:H71)</f>
        <v>0</v>
      </c>
    </row>
    <row r="76" spans="1:27" s="37" customFormat="1" ht="15.75" thickBot="1" x14ac:dyDescent="0.3">
      <c r="A76" s="25"/>
      <c r="B76" s="40" t="s">
        <v>6</v>
      </c>
      <c r="C76" s="27">
        <f>'Monthly Arrest - 60+'!O76</f>
        <v>0</v>
      </c>
      <c r="D76" s="28">
        <f>'Monthly Arrest - 60+'!AB76</f>
        <v>0</v>
      </c>
      <c r="E76" s="35"/>
      <c r="F76" s="29">
        <f>SUM(C76:D76)+SUM('[1]Arrest 25 - 59'!C72:I72)+SUM('[1]Arrest 18 - 24'!C72:I72)+SUM('[1]Arrest - under 18'!C72:H72)</f>
        <v>0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 spans="1:27" ht="15.75" thickTop="1" x14ac:dyDescent="0.25">
      <c r="A77" s="41" t="s">
        <v>41</v>
      </c>
      <c r="B77" s="31" t="s">
        <v>5</v>
      </c>
      <c r="C77" s="43">
        <f>SUM(C60+C62+C64+C66+C69+C71+C73+C75)</f>
        <v>1</v>
      </c>
      <c r="D77" s="43">
        <f>SUM(D60+D62+D64+D66+D69+D71+D73+D75)</f>
        <v>0</v>
      </c>
      <c r="F77" s="9">
        <f>SUM(C77:D77)+SUM('[1]Arrest 25 - 59'!C73:I73)+SUM('[1]Arrest 18 - 24'!C73:I73)+SUM('[1]Arrest - under 18'!C73:H73)</f>
        <v>1</v>
      </c>
    </row>
    <row r="78" spans="1:27" x14ac:dyDescent="0.25">
      <c r="A78" s="41"/>
      <c r="B78" s="31" t="s">
        <v>6</v>
      </c>
      <c r="C78" s="43">
        <f>SUM(C61+C63+C65+C67+C70+C72+C74+C76)</f>
        <v>0</v>
      </c>
      <c r="D78" s="43">
        <f>SUM(D61+D63+D65+D67+D70+D72+D74+D76)</f>
        <v>0</v>
      </c>
      <c r="F78" s="9">
        <f>SUM(C78:D78)+SUM('[1]Arrest 25 - 59'!C74:I74)+SUM('[1]Arrest 18 - 24'!C74:I74)+SUM('[1]Arrest - under 18'!C74:H74)</f>
        <v>0</v>
      </c>
    </row>
    <row r="79" spans="1:27" x14ac:dyDescent="0.25">
      <c r="A79" s="44"/>
      <c r="B79" s="47"/>
      <c r="C79" s="48"/>
      <c r="D79" s="48"/>
    </row>
    <row r="80" spans="1:27" s="10" customFormat="1" x14ac:dyDescent="0.25">
      <c r="A80" s="49" t="s">
        <v>42</v>
      </c>
      <c r="B80" s="55"/>
      <c r="C80" s="51" t="s">
        <v>1</v>
      </c>
      <c r="D80" s="51" t="s">
        <v>2</v>
      </c>
      <c r="E80" s="8"/>
      <c r="F80" s="9" t="s">
        <v>3</v>
      </c>
    </row>
    <row r="81" spans="1:27" s="10" customFormat="1" ht="4.1500000000000004" customHeight="1" thickBot="1" x14ac:dyDescent="0.3">
      <c r="A81" s="49"/>
      <c r="B81" s="55"/>
      <c r="C81" s="51"/>
      <c r="D81" s="51"/>
      <c r="E81" s="8"/>
      <c r="F81" s="9"/>
    </row>
    <row r="82" spans="1:27" s="37" customFormat="1" ht="15.75" thickTop="1" x14ac:dyDescent="0.25">
      <c r="A82" s="11" t="s">
        <v>43</v>
      </c>
      <c r="B82" s="34" t="s">
        <v>5</v>
      </c>
      <c r="C82" s="13">
        <f>'Monthly Arrest - 60+'!O82</f>
        <v>0</v>
      </c>
      <c r="D82" s="14">
        <f>'Monthly Arrest - 60+'!AB82</f>
        <v>0</v>
      </c>
      <c r="E82" s="35"/>
      <c r="F82" s="15">
        <f>SUM(C82:D82)+SUM('[1]Arrest 25 - 59'!C77:I77)+SUM('[1]Arrest 18 - 24'!C77:I77)+SUM('[1]Arrest - under 18'!C77:H77)</f>
        <v>0</v>
      </c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 spans="1:27" s="37" customFormat="1" x14ac:dyDescent="0.25">
      <c r="A83" s="16"/>
      <c r="B83" s="38" t="s">
        <v>6</v>
      </c>
      <c r="C83" s="18">
        <f>'Monthly Arrest - 60+'!O83</f>
        <v>0</v>
      </c>
      <c r="D83" s="19">
        <f>'Monthly Arrest - 60+'!AB83</f>
        <v>0</v>
      </c>
      <c r="E83" s="35"/>
      <c r="F83" s="20">
        <f>SUM(C83:D83)+SUM('[1]Arrest 25 - 59'!C78:I78)+SUM('[1]Arrest 18 - 24'!C78:I78)+SUM('[1]Arrest - under 18'!C78:H78)</f>
        <v>0</v>
      </c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s="37" customFormat="1" x14ac:dyDescent="0.25">
      <c r="A84" s="21" t="s">
        <v>44</v>
      </c>
      <c r="B84" s="39" t="s">
        <v>5</v>
      </c>
      <c r="C84" s="23">
        <f>'Monthly Arrest - 60+'!O84</f>
        <v>0</v>
      </c>
      <c r="D84" s="24">
        <f>'Monthly Arrest - 60+'!AB84</f>
        <v>0</v>
      </c>
      <c r="E84" s="35"/>
      <c r="F84" s="20">
        <f>SUM(C84:D84)+SUM('[1]Arrest 25 - 59'!C79:I79)+SUM('[1]Arrest 18 - 24'!C79:I79)+SUM('[1]Arrest - under 18'!C79:H79)</f>
        <v>0</v>
      </c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  <row r="85" spans="1:27" s="37" customFormat="1" x14ac:dyDescent="0.25">
      <c r="A85" s="16"/>
      <c r="B85" s="38" t="s">
        <v>6</v>
      </c>
      <c r="C85" s="18">
        <f>'Monthly Arrest - 60+'!O85</f>
        <v>0</v>
      </c>
      <c r="D85" s="19">
        <f>'Monthly Arrest - 60+'!AB85</f>
        <v>0</v>
      </c>
      <c r="E85" s="35"/>
      <c r="F85" s="20">
        <f>SUM(C85:D85)+SUM('[1]Arrest 25 - 59'!C80:I80)+SUM('[1]Arrest 18 - 24'!C80:I80)+SUM('[1]Arrest - under 18'!C80:H80)</f>
        <v>0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</row>
    <row r="86" spans="1:27" s="37" customFormat="1" x14ac:dyDescent="0.25">
      <c r="A86" s="21" t="s">
        <v>45</v>
      </c>
      <c r="B86" s="39" t="s">
        <v>5</v>
      </c>
      <c r="C86" s="23">
        <f>'Monthly Arrest - 60+'!O86</f>
        <v>0</v>
      </c>
      <c r="D86" s="24">
        <f>'Monthly Arrest - 60+'!AB86</f>
        <v>0</v>
      </c>
      <c r="E86" s="35"/>
      <c r="F86" s="20">
        <f>SUM(C86:D86)+SUM('[1]Arrest 25 - 59'!C81:I81)+SUM('[1]Arrest 18 - 24'!C81:I81)+SUM('[1]Arrest - under 18'!C81:H81)</f>
        <v>0</v>
      </c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 spans="1:27" s="37" customFormat="1" ht="15.75" thickBot="1" x14ac:dyDescent="0.3">
      <c r="A87" s="25"/>
      <c r="B87" s="40" t="s">
        <v>6</v>
      </c>
      <c r="C87" s="27">
        <f>'Monthly Arrest - 60+'!O87</f>
        <v>0</v>
      </c>
      <c r="D87" s="28">
        <f>'Monthly Arrest - 60+'!AB87</f>
        <v>0</v>
      </c>
      <c r="E87" s="35"/>
      <c r="F87" s="29">
        <f>SUM(C87:D87)+SUM('[1]Arrest 25 - 59'!C82:I82)+SUM('[1]Arrest 18 - 24'!C82:I82)+SUM('[1]Arrest - under 18'!C82:H82)</f>
        <v>0</v>
      </c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1:27" s="37" customFormat="1" ht="15.75" thickTop="1" x14ac:dyDescent="0.25">
      <c r="A88" s="30" t="s">
        <v>46</v>
      </c>
      <c r="B88" s="31" t="s">
        <v>5</v>
      </c>
      <c r="C88" s="32">
        <f>C82+C84+C86</f>
        <v>0</v>
      </c>
      <c r="D88" s="32">
        <f>D82+D84+D86</f>
        <v>0</v>
      </c>
      <c r="E88" s="35"/>
      <c r="F88" s="9">
        <f>SUM(C88:D88)+SUM('[1]Arrest 25 - 59'!C83:I83)+SUM('[1]Arrest 18 - 24'!C83:I83)+SUM('[1]Arrest - under 18'!C83:H83)</f>
        <v>0</v>
      </c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 spans="1:27" s="37" customFormat="1" x14ac:dyDescent="0.25">
      <c r="A89" s="30"/>
      <c r="B89" s="31" t="s">
        <v>6</v>
      </c>
      <c r="C89" s="32">
        <f>C83+C85+C87</f>
        <v>0</v>
      </c>
      <c r="D89" s="32">
        <f>D83+D85+D87</f>
        <v>0</v>
      </c>
      <c r="E89" s="35"/>
      <c r="F89" s="9">
        <f>SUM(C89:D89)+SUM('[1]Arrest 25 - 59'!C84:I84)+SUM('[1]Arrest 18 - 24'!C84:I84)+SUM('[1]Arrest - under 18'!C84:H84)</f>
        <v>0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 spans="1:27" s="37" customFormat="1" x14ac:dyDescent="0.25">
      <c r="A90" s="33"/>
      <c r="B90" s="39"/>
      <c r="C90" s="23"/>
      <c r="D90" s="23"/>
      <c r="E90" s="35"/>
      <c r="F90" s="5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1:27" s="10" customFormat="1" x14ac:dyDescent="0.25">
      <c r="A91" s="49" t="s">
        <v>47</v>
      </c>
      <c r="B91" s="55"/>
      <c r="C91" s="51" t="s">
        <v>1</v>
      </c>
      <c r="D91" s="51" t="s">
        <v>2</v>
      </c>
      <c r="E91" s="8"/>
      <c r="F91" s="9" t="s">
        <v>3</v>
      </c>
    </row>
    <row r="92" spans="1:27" s="10" customFormat="1" ht="4.1500000000000004" customHeight="1" thickBot="1" x14ac:dyDescent="0.3">
      <c r="A92" s="49"/>
      <c r="B92" s="55"/>
      <c r="C92" s="51"/>
      <c r="D92" s="51"/>
      <c r="E92" s="8"/>
      <c r="F92" s="9"/>
    </row>
    <row r="93" spans="1:27" s="37" customFormat="1" ht="15.75" thickTop="1" x14ac:dyDescent="0.25">
      <c r="A93" s="11" t="s">
        <v>48</v>
      </c>
      <c r="B93" s="34" t="s">
        <v>5</v>
      </c>
      <c r="C93" s="13">
        <f>'Monthly Arrest - 60+'!O93</f>
        <v>0</v>
      </c>
      <c r="D93" s="14">
        <f>'Monthly Arrest - 60+'!AB93</f>
        <v>0</v>
      </c>
      <c r="E93" s="35"/>
      <c r="F93" s="15">
        <f>SUM(C93:D93)+SUM('[1]Arrest 25 - 59'!C87:I87)+SUM('[1]Arrest 18 - 24'!C87:I87)+SUM('[1]Arrest - under 18'!C87:H87)</f>
        <v>0</v>
      </c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1:27" s="37" customFormat="1" x14ac:dyDescent="0.25">
      <c r="A94" s="16"/>
      <c r="B94" s="38" t="s">
        <v>6</v>
      </c>
      <c r="C94" s="18">
        <f>'Monthly Arrest - 60+'!O94</f>
        <v>0</v>
      </c>
      <c r="D94" s="19">
        <f>'Monthly Arrest - 60+'!AB94</f>
        <v>0</v>
      </c>
      <c r="E94" s="35"/>
      <c r="F94" s="20">
        <f>SUM(C94:D94)+SUM('[1]Arrest 25 - 59'!C88:I88)+SUM('[1]Arrest 18 - 24'!C88:I88)+SUM('[1]Arrest - under 18'!C88:H88)</f>
        <v>0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1:27" s="37" customFormat="1" x14ac:dyDescent="0.25">
      <c r="A95" s="21" t="s">
        <v>49</v>
      </c>
      <c r="B95" s="39" t="s">
        <v>5</v>
      </c>
      <c r="C95" s="23">
        <f>'Monthly Arrest - 60+'!O95</f>
        <v>1</v>
      </c>
      <c r="D95" s="24">
        <f>'Monthly Arrest - 60+'!AB95</f>
        <v>0</v>
      </c>
      <c r="E95" s="35"/>
      <c r="F95" s="20">
        <f>SUM(C95:D95)+SUM('[1]Arrest 25 - 59'!C89:I89)+SUM('[1]Arrest 18 - 24'!C89:I89)+SUM('[1]Arrest - under 18'!C89:H89)</f>
        <v>1</v>
      </c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1:27" s="37" customFormat="1" x14ac:dyDescent="0.25">
      <c r="A96" s="16"/>
      <c r="B96" s="38" t="s">
        <v>6</v>
      </c>
      <c r="C96" s="18">
        <f>'Monthly Arrest - 60+'!O96</f>
        <v>0</v>
      </c>
      <c r="D96" s="19">
        <f>'Monthly Arrest - 60+'!AB96</f>
        <v>2</v>
      </c>
      <c r="E96" s="35"/>
      <c r="F96" s="20">
        <f>SUM(C96:D96)+SUM('[1]Arrest 25 - 59'!C90:I90)+SUM('[1]Arrest 18 - 24'!C90:I90)+SUM('[1]Arrest - under 18'!C90:H90)</f>
        <v>2</v>
      </c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s="37" customFormat="1" x14ac:dyDescent="0.25">
      <c r="A97" s="21" t="s">
        <v>50</v>
      </c>
      <c r="B97" s="39" t="s">
        <v>5</v>
      </c>
      <c r="C97" s="23">
        <f>'Monthly Arrest - 60+'!O97</f>
        <v>0</v>
      </c>
      <c r="D97" s="24">
        <f>'Monthly Arrest - 60+'!AB97</f>
        <v>0</v>
      </c>
      <c r="E97" s="35"/>
      <c r="F97" s="20">
        <f>SUM(C97:D97)+SUM('[1]Arrest 25 - 59'!C91:I91)+SUM('[1]Arrest 18 - 24'!C91:I91)+SUM('[1]Arrest - under 18'!C91:H91)</f>
        <v>0</v>
      </c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:27" s="37" customFormat="1" x14ac:dyDescent="0.25">
      <c r="A98" s="16"/>
      <c r="B98" s="38" t="s">
        <v>6</v>
      </c>
      <c r="C98" s="18">
        <f>'Monthly Arrest - 60+'!O98</f>
        <v>0</v>
      </c>
      <c r="D98" s="19">
        <f>'Monthly Arrest - 60+'!AB98</f>
        <v>0</v>
      </c>
      <c r="E98" s="35"/>
      <c r="F98" s="20">
        <f>SUM(C98:D98)+SUM('[1]Arrest 25 - 59'!C92:I92)+SUM('[1]Arrest 18 - 24'!C92:I92)+SUM('[1]Arrest - under 18'!C92:H92)</f>
        <v>0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1:27" s="37" customFormat="1" x14ac:dyDescent="0.25">
      <c r="A99" s="21" t="s">
        <v>51</v>
      </c>
      <c r="B99" s="39" t="s">
        <v>5</v>
      </c>
      <c r="C99" s="23">
        <f>'Monthly Arrest - 60+'!O99</f>
        <v>0</v>
      </c>
      <c r="D99" s="24">
        <f>'Monthly Arrest - 60+'!AB99</f>
        <v>0</v>
      </c>
      <c r="E99" s="35"/>
      <c r="F99" s="20">
        <f>SUM(C99:D99)+SUM('[1]Arrest 25 - 59'!C93:I93)+SUM('[1]Arrest 18 - 24'!C93:I93)+SUM('[1]Arrest - under 18'!C93:H93)</f>
        <v>0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1:27" s="36" customFormat="1" x14ac:dyDescent="0.25">
      <c r="A100" s="16"/>
      <c r="B100" s="38" t="s">
        <v>6</v>
      </c>
      <c r="C100" s="18">
        <f>'Monthly Arrest - 60+'!O100</f>
        <v>0</v>
      </c>
      <c r="D100" s="19">
        <f>'Monthly Arrest - 60+'!AB100</f>
        <v>0</v>
      </c>
      <c r="E100" s="35"/>
      <c r="F100" s="20">
        <f>SUM(C100:D100)+SUM('[1]Arrest 25 - 59'!C94:I94)+SUM('[1]Arrest 18 - 24'!C94:I94)+SUM('[1]Arrest - under 18'!C94:H94)</f>
        <v>0</v>
      </c>
    </row>
    <row r="101" spans="1:27" s="36" customFormat="1" x14ac:dyDescent="0.25">
      <c r="A101" s="21" t="s">
        <v>52</v>
      </c>
      <c r="B101" s="39" t="s">
        <v>5</v>
      </c>
      <c r="C101" s="23">
        <f>'Monthly Arrest - 60+'!O101</f>
        <v>0</v>
      </c>
      <c r="D101" s="24">
        <f>'Monthly Arrest - 60+'!AB101</f>
        <v>0</v>
      </c>
      <c r="E101" s="35"/>
      <c r="F101" s="20">
        <f>SUM(C101:D101)+SUM('[1]Arrest 25 - 59'!C95:I95)+SUM('[1]Arrest 18 - 24'!C95:I95)+SUM('[1]Arrest - under 18'!C95:H95)</f>
        <v>0</v>
      </c>
    </row>
    <row r="102" spans="1:27" s="36" customFormat="1" x14ac:dyDescent="0.25">
      <c r="A102" s="16"/>
      <c r="B102" s="38" t="s">
        <v>6</v>
      </c>
      <c r="C102" s="18">
        <f>'Monthly Arrest - 60+'!O102</f>
        <v>0</v>
      </c>
      <c r="D102" s="19">
        <f>'Monthly Arrest - 60+'!AB102</f>
        <v>1</v>
      </c>
      <c r="E102" s="35"/>
      <c r="F102" s="20">
        <f>SUM(C102:D102)+SUM('[1]Arrest 25 - 59'!C96:I96)+SUM('[1]Arrest 18 - 24'!C96:I96)+SUM('[1]Arrest - under 18'!C96:H96)</f>
        <v>1</v>
      </c>
    </row>
    <row r="103" spans="1:27" s="36" customFormat="1" x14ac:dyDescent="0.25">
      <c r="A103" s="21" t="s">
        <v>53</v>
      </c>
      <c r="B103" s="39" t="s">
        <v>5</v>
      </c>
      <c r="C103" s="23">
        <f>'Monthly Arrest - 60+'!O103</f>
        <v>0</v>
      </c>
      <c r="D103" s="24">
        <f>'Monthly Arrest - 60+'!AB103</f>
        <v>0</v>
      </c>
      <c r="E103" s="35"/>
      <c r="F103" s="20">
        <f>SUM(C103:D103)+SUM('[1]Arrest 25 - 59'!C97:I97)+SUM('[1]Arrest 18 - 24'!C97:I97)+SUM('[1]Arrest - under 18'!C97:H97)</f>
        <v>0</v>
      </c>
    </row>
    <row r="104" spans="1:27" s="36" customFormat="1" x14ac:dyDescent="0.25">
      <c r="A104" s="16"/>
      <c r="B104" s="38" t="s">
        <v>6</v>
      </c>
      <c r="C104" s="18">
        <f>'Monthly Arrest - 60+'!O104</f>
        <v>0</v>
      </c>
      <c r="D104" s="19">
        <f>'Monthly Arrest - 60+'!AB104</f>
        <v>0</v>
      </c>
      <c r="E104" s="35"/>
      <c r="F104" s="20">
        <f>SUM(C104:D104)+SUM('[1]Arrest 25 - 59'!C98:I98)+SUM('[1]Arrest 18 - 24'!C98:I98)+SUM('[1]Arrest - under 18'!C98:H98)</f>
        <v>0</v>
      </c>
    </row>
    <row r="105" spans="1:27" s="36" customFormat="1" x14ac:dyDescent="0.25">
      <c r="A105" s="21" t="s">
        <v>54</v>
      </c>
      <c r="B105" s="39" t="s">
        <v>5</v>
      </c>
      <c r="C105" s="23">
        <f>'Monthly Arrest - 60+'!O105</f>
        <v>20</v>
      </c>
      <c r="D105" s="24">
        <f>'Monthly Arrest - 60+'!AB105</f>
        <v>13</v>
      </c>
      <c r="E105" s="35"/>
      <c r="F105" s="20">
        <f>SUM(C105:D105)+SUM('[1]Arrest 25 - 59'!C99:I99)+SUM('[1]Arrest 18 - 24'!C99:I99)+SUM('[1]Arrest - under 18'!C99:H99)</f>
        <v>33</v>
      </c>
    </row>
    <row r="106" spans="1:27" s="36" customFormat="1" x14ac:dyDescent="0.25">
      <c r="A106" s="16"/>
      <c r="B106" s="38" t="s">
        <v>6</v>
      </c>
      <c r="C106" s="18">
        <f>'Monthly Arrest - 60+'!O106</f>
        <v>4</v>
      </c>
      <c r="D106" s="19">
        <f>'Monthly Arrest - 60+'!AB106</f>
        <v>4</v>
      </c>
      <c r="E106" s="35"/>
      <c r="F106" s="20">
        <f>SUM(C106:D106)+SUM('[1]Arrest 25 - 59'!C100:I100)+SUM('[1]Arrest 18 - 24'!C100:I100)+SUM('[1]Arrest - under 18'!C100:H100)</f>
        <v>8</v>
      </c>
    </row>
    <row r="107" spans="1:27" s="36" customFormat="1" x14ac:dyDescent="0.25">
      <c r="A107" s="21" t="s">
        <v>55</v>
      </c>
      <c r="B107" s="39" t="s">
        <v>5</v>
      </c>
      <c r="C107" s="23">
        <f>'Monthly Arrest - 60+'!O107</f>
        <v>0</v>
      </c>
      <c r="D107" s="24">
        <f>'Monthly Arrest - 60+'!AB107</f>
        <v>0</v>
      </c>
      <c r="E107" s="35"/>
      <c r="F107" s="20">
        <f>SUM(C107:D107)+SUM('[1]Arrest 25 - 59'!C101:I101)+SUM('[1]Arrest 18 - 24'!C101:I101)+SUM('[1]Arrest - under 18'!C101:H101)</f>
        <v>0</v>
      </c>
    </row>
    <row r="108" spans="1:27" s="36" customFormat="1" ht="15.75" thickBot="1" x14ac:dyDescent="0.3">
      <c r="A108" s="25"/>
      <c r="B108" s="40" t="s">
        <v>6</v>
      </c>
      <c r="C108" s="27">
        <f>'Monthly Arrest - 60+'!O108</f>
        <v>0</v>
      </c>
      <c r="D108" s="28">
        <f>'Monthly Arrest - 60+'!AB108</f>
        <v>0</v>
      </c>
      <c r="E108" s="35"/>
      <c r="F108" s="29">
        <f>SUM(C108:D108)+SUM('[1]Arrest 25 - 59'!C102:I102)+SUM('[1]Arrest 18 - 24'!C102:I102)+SUM('[1]Arrest - under 18'!C102:H102)</f>
        <v>0</v>
      </c>
    </row>
    <row r="109" spans="1:27" s="36" customFormat="1" ht="15.75" thickTop="1" x14ac:dyDescent="0.25">
      <c r="A109" s="30" t="s">
        <v>56</v>
      </c>
      <c r="B109" s="31" t="s">
        <v>5</v>
      </c>
      <c r="C109" s="32">
        <f>C93+C95+C97+C99+C101+C103+C105+C107</f>
        <v>21</v>
      </c>
      <c r="D109" s="32">
        <f>D93+D95+D97+D99+D101+D103+D105+D107</f>
        <v>13</v>
      </c>
      <c r="E109" s="35"/>
      <c r="F109" s="9">
        <f>SUM(C109:D109)+SUM('[1]Arrest 25 - 59'!C103:I103)+SUM('[1]Arrest 18 - 24'!C103:I103)+SUM('[1]Arrest - under 18'!C103:H103)</f>
        <v>34</v>
      </c>
    </row>
    <row r="110" spans="1:27" s="36" customFormat="1" x14ac:dyDescent="0.25">
      <c r="A110" s="30"/>
      <c r="B110" s="31" t="s">
        <v>6</v>
      </c>
      <c r="C110" s="32">
        <f>C94+C96+C98+C100+C102+C104+C106+C108</f>
        <v>4</v>
      </c>
      <c r="D110" s="32">
        <f>D94+D96+D98+D100+D102+D104+D106+D108</f>
        <v>7</v>
      </c>
      <c r="E110" s="35"/>
      <c r="F110" s="9">
        <f>SUM(C110:D110)+SUM('[1]Arrest 25 - 59'!C104:I104)+SUM('[1]Arrest 18 - 24'!C104:I104)+SUM('[1]Arrest - under 18'!C104:H104)</f>
        <v>11</v>
      </c>
    </row>
    <row r="111" spans="1:27" s="36" customFormat="1" x14ac:dyDescent="0.25">
      <c r="A111" s="33"/>
      <c r="B111" s="39"/>
      <c r="C111" s="23"/>
      <c r="D111" s="23"/>
      <c r="E111" s="35"/>
      <c r="F111" s="56"/>
    </row>
    <row r="112" spans="1:27" s="10" customFormat="1" x14ac:dyDescent="0.25">
      <c r="A112" s="49" t="s">
        <v>57</v>
      </c>
      <c r="B112" s="55"/>
      <c r="C112" s="51" t="s">
        <v>1</v>
      </c>
      <c r="D112" s="51" t="s">
        <v>2</v>
      </c>
      <c r="E112" s="8"/>
      <c r="F112" s="9" t="s">
        <v>3</v>
      </c>
    </row>
    <row r="113" spans="1:6" s="10" customFormat="1" ht="4.1500000000000004" customHeight="1" thickBot="1" x14ac:dyDescent="0.3">
      <c r="A113" s="49"/>
      <c r="B113" s="55"/>
      <c r="C113" s="51"/>
      <c r="D113" s="51"/>
      <c r="E113" s="8"/>
      <c r="F113" s="9"/>
    </row>
    <row r="114" spans="1:6" s="36" customFormat="1" ht="15.75" thickTop="1" x14ac:dyDescent="0.25">
      <c r="A114" s="11" t="s">
        <v>58</v>
      </c>
      <c r="B114" s="12" t="s">
        <v>5</v>
      </c>
      <c r="C114" s="13">
        <f>'Monthly Arrest - 60+'!O114</f>
        <v>0</v>
      </c>
      <c r="D114" s="14">
        <f>'Monthly Arrest - 60+'!AB114</f>
        <v>0</v>
      </c>
      <c r="E114" s="35"/>
      <c r="F114" s="15">
        <f>SUM(C114:D114)+SUM('[1]Arrest 25 - 59'!C107:I107)+SUM('[1]Arrest 18 - 24'!C107:I107)+SUM('[1]Arrest - under 18'!C107:H107)</f>
        <v>0</v>
      </c>
    </row>
    <row r="115" spans="1:6" s="36" customFormat="1" x14ac:dyDescent="0.25">
      <c r="A115" s="16"/>
      <c r="B115" s="17" t="s">
        <v>6</v>
      </c>
      <c r="C115" s="18">
        <f>'Monthly Arrest - 60+'!O115</f>
        <v>0</v>
      </c>
      <c r="D115" s="19">
        <f>'Monthly Arrest - 60+'!AB115</f>
        <v>0</v>
      </c>
      <c r="E115" s="35"/>
      <c r="F115" s="20">
        <f>SUM(C115:D115)+SUM('[1]Arrest 25 - 59'!C108:I108)+SUM('[1]Arrest 18 - 24'!C108:I108)+SUM('[1]Arrest - under 18'!C108:H108)</f>
        <v>0</v>
      </c>
    </row>
    <row r="116" spans="1:6" s="36" customFormat="1" x14ac:dyDescent="0.25">
      <c r="A116" s="21" t="s">
        <v>59</v>
      </c>
      <c r="B116" s="22" t="s">
        <v>5</v>
      </c>
      <c r="C116" s="23">
        <f>'Monthly Arrest - 60+'!O116</f>
        <v>0</v>
      </c>
      <c r="D116" s="24">
        <f>'Monthly Arrest - 60+'!AB116</f>
        <v>0</v>
      </c>
      <c r="E116" s="35"/>
      <c r="F116" s="20">
        <f>SUM(C116:D116)+SUM('[1]Arrest 25 - 59'!C109:I109)+SUM('[1]Arrest 18 - 24'!C109:I109)+SUM('[1]Arrest - under 18'!C109:H109)</f>
        <v>0</v>
      </c>
    </row>
    <row r="117" spans="1:6" s="36" customFormat="1" ht="15.75" thickBot="1" x14ac:dyDescent="0.3">
      <c r="A117" s="25"/>
      <c r="B117" s="26" t="s">
        <v>6</v>
      </c>
      <c r="C117" s="27">
        <f>'Monthly Arrest - 60+'!O117</f>
        <v>0</v>
      </c>
      <c r="D117" s="28">
        <f>'Monthly Arrest - 60+'!AB117</f>
        <v>0</v>
      </c>
      <c r="E117" s="35"/>
      <c r="F117" s="29">
        <f>SUM(C117:D117)+SUM('[1]Arrest 25 - 59'!C110:I110)+SUM('[1]Arrest 18 - 24'!C110:I110)+SUM('[1]Arrest - under 18'!C110:H110)</f>
        <v>0</v>
      </c>
    </row>
    <row r="118" spans="1:6" ht="15.75" thickTop="1" x14ac:dyDescent="0.25">
      <c r="A118" s="57" t="s">
        <v>60</v>
      </c>
      <c r="B118" s="46" t="s">
        <v>5</v>
      </c>
      <c r="C118" s="43">
        <f>C114+C116</f>
        <v>0</v>
      </c>
      <c r="D118" s="43">
        <f>D114+D116</f>
        <v>0</v>
      </c>
      <c r="F118" s="9">
        <f>SUM(C118:D118)+SUM('[1]Arrest 25 - 59'!C111:I111)+SUM('[1]Arrest 18 - 24'!C111:I111)+SUM('[1]Arrest - under 18'!C111:H111)</f>
        <v>0</v>
      </c>
    </row>
    <row r="119" spans="1:6" x14ac:dyDescent="0.25">
      <c r="A119" s="41"/>
      <c r="B119" s="46" t="s">
        <v>6</v>
      </c>
      <c r="C119" s="43">
        <f>C115+C117</f>
        <v>0</v>
      </c>
      <c r="D119" s="43">
        <f>D115+D117</f>
        <v>0</v>
      </c>
      <c r="F119" s="9">
        <f>SUM(C119:D119)+SUM('[1]Arrest 25 - 59'!C112:I112)+SUM('[1]Arrest 18 - 24'!C112:I112)+SUM('[1]Arrest - under 18'!C112:H112)</f>
        <v>0</v>
      </c>
    </row>
    <row r="120" spans="1:6" x14ac:dyDescent="0.25">
      <c r="A120" s="44"/>
      <c r="B120" s="47"/>
      <c r="C120" s="48"/>
      <c r="D120" s="48"/>
    </row>
  </sheetData>
  <pageMargins left="0.7" right="0.7" top="0.75" bottom="0.75" header="0.3" footer="0.3"/>
  <pageSetup scale="67" orientation="portrait" r:id="rId1"/>
  <headerFooter>
    <oddHeader>&amp;C2017 Adult Arrests
60+ Years of Age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 Summary Arrest - 60+</vt:lpstr>
      <vt:lpstr>Q2 Summary Arrest - 60+</vt:lpstr>
      <vt:lpstr>Q3 Summary Arrest - 60+</vt:lpstr>
      <vt:lpstr>Q4 Summary Arrest - 60+</vt:lpstr>
      <vt:lpstr>QTR Summary Arrest - 60+ (2)</vt:lpstr>
      <vt:lpstr>Jan-Jun Arrest - 60+</vt:lpstr>
      <vt:lpstr>Jul-Dec Arrest - 60+</vt:lpstr>
      <vt:lpstr>Monthly Arrest - 60+</vt:lpstr>
      <vt:lpstr>YTD Arrest - 60+</vt:lpstr>
      <vt:lpstr>Check Totals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A. Brock</dc:creator>
  <cp:lastModifiedBy>Brockfamily3</cp:lastModifiedBy>
  <dcterms:created xsi:type="dcterms:W3CDTF">2017-08-09T21:29:03Z</dcterms:created>
  <dcterms:modified xsi:type="dcterms:W3CDTF">2017-10-04T17:44:46Z</dcterms:modified>
</cp:coreProperties>
</file>